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L63" i="1" l="1"/>
  <c r="K63" i="1"/>
  <c r="L68" i="1"/>
  <c r="L67" i="1"/>
  <c r="K69" i="1"/>
  <c r="L69" i="1" s="1"/>
  <c r="K100" i="1" l="1"/>
  <c r="L109" i="1"/>
  <c r="K114" i="1" l="1"/>
  <c r="L118" i="1"/>
  <c r="K117" i="1"/>
  <c r="L117" i="1" s="1"/>
  <c r="K85" i="1"/>
  <c r="L91" i="1"/>
  <c r="K45" i="1" l="1"/>
  <c r="L53" i="1"/>
  <c r="K81" i="1" l="1"/>
  <c r="K72" i="1"/>
  <c r="L64" i="1"/>
  <c r="K40" i="1"/>
  <c r="L40" i="1" s="1"/>
  <c r="L42" i="1"/>
  <c r="L41" i="1"/>
  <c r="L110" i="1"/>
  <c r="L85" i="1" l="1"/>
  <c r="K99" i="1"/>
  <c r="L105" i="1"/>
  <c r="L104" i="1"/>
  <c r="L61" i="1"/>
  <c r="L60" i="1"/>
  <c r="L59" i="1"/>
  <c r="L58" i="1"/>
  <c r="L57" i="1"/>
  <c r="L56" i="1"/>
  <c r="L55" i="1"/>
  <c r="K112" i="1"/>
  <c r="K115" i="1"/>
  <c r="L115" i="1" s="1"/>
  <c r="K119" i="1"/>
  <c r="K122" i="1"/>
  <c r="K121" i="1" s="1"/>
  <c r="L121" i="1" s="1"/>
  <c r="L88" i="1"/>
  <c r="L83" i="1"/>
  <c r="L78" i="1"/>
  <c r="L72" i="1"/>
  <c r="K62" i="1"/>
  <c r="L66" i="1"/>
  <c r="L62" i="1" s="1"/>
  <c r="K35" i="1"/>
  <c r="K32" i="1"/>
  <c r="L49" i="1"/>
  <c r="L47" i="1"/>
  <c r="L46" i="1"/>
  <c r="L37" i="1"/>
  <c r="L34" i="1"/>
  <c r="L33" i="1"/>
  <c r="L113" i="1"/>
  <c r="L112" i="1" s="1"/>
  <c r="L116" i="1"/>
  <c r="L120" i="1"/>
  <c r="L123" i="1"/>
  <c r="L126" i="1"/>
  <c r="K125" i="1"/>
  <c r="L125" i="1" s="1"/>
  <c r="L111" i="1"/>
  <c r="L108" i="1"/>
  <c r="L107" i="1"/>
  <c r="L106" i="1"/>
  <c r="L103" i="1"/>
  <c r="L102" i="1"/>
  <c r="L101" i="1"/>
  <c r="L98" i="1"/>
  <c r="K97" i="1"/>
  <c r="L97" i="1" s="1"/>
  <c r="L96" i="1"/>
  <c r="K95" i="1"/>
  <c r="L95" i="1" s="1"/>
  <c r="L93" i="1"/>
  <c r="K92" i="1"/>
  <c r="L92" i="1" s="1"/>
  <c r="L90" i="1"/>
  <c r="L89" i="1"/>
  <c r="L87" i="1"/>
  <c r="L86" i="1"/>
  <c r="L84" i="1"/>
  <c r="L82" i="1"/>
  <c r="L79" i="1"/>
  <c r="L77" i="1"/>
  <c r="K76" i="1"/>
  <c r="L76" i="1" s="1"/>
  <c r="L75" i="1"/>
  <c r="L74" i="1"/>
  <c r="L73" i="1"/>
  <c r="L70" i="1"/>
  <c r="K65" i="1"/>
  <c r="L65" i="1" s="1"/>
  <c r="L54" i="1"/>
  <c r="L52" i="1"/>
  <c r="L51" i="1"/>
  <c r="L50" i="1"/>
  <c r="L48" i="1"/>
  <c r="L44" i="1"/>
  <c r="K43" i="1"/>
  <c r="L43" i="1" s="1"/>
  <c r="L39" i="1"/>
  <c r="L38" i="1"/>
  <c r="L36" i="1"/>
  <c r="L29" i="1"/>
  <c r="K28" i="1"/>
  <c r="L28" i="1" s="1"/>
  <c r="L45" i="1" l="1"/>
  <c r="K31" i="1"/>
  <c r="K80" i="1"/>
  <c r="L80" i="1" s="1"/>
  <c r="K94" i="1"/>
  <c r="L94" i="1" s="1"/>
  <c r="K71" i="1"/>
  <c r="L71" i="1" s="1"/>
  <c r="L114" i="1"/>
  <c r="K27" i="1"/>
  <c r="L27" i="1" s="1"/>
  <c r="L32" i="1"/>
  <c r="K124" i="1"/>
  <c r="L124" i="1" s="1"/>
  <c r="L122" i="1"/>
  <c r="L119" i="1"/>
  <c r="L99" i="1"/>
  <c r="L100" i="1"/>
  <c r="L81" i="1"/>
  <c r="K30" i="1" l="1"/>
  <c r="K127" i="1" s="1"/>
  <c r="K26" i="1"/>
  <c r="L26" i="1" s="1"/>
  <c r="L31" i="1"/>
  <c r="L35" i="1"/>
  <c r="L127" i="1" l="1"/>
  <c r="L30" i="1"/>
</calcChain>
</file>

<file path=xl/sharedStrings.xml><?xml version="1.0" encoding="utf-8"?>
<sst xmlns="http://schemas.openxmlformats.org/spreadsheetml/2006/main" count="656" uniqueCount="143">
  <si>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</si>
  <si>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</si>
  <si>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</si>
  <si>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</si>
  <si>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</si>
  <si>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</si>
  <si>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</si>
  <si>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</si>
  <si>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</si>
  <si>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</si>
  <si>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</si>
  <si>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</si>
  <si>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</si>
  <si>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</si>
  <si>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</si>
  <si>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</si>
  <si>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</si>
  <si>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</si>
  <si>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</si>
  <si>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</si>
  <si>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</si>
  <si>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</si>
  <si>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</si>
  <si>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</si>
  <si>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</si>
  <si>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</si>
  <si>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</si>
  <si>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</si>
  <si>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</si>
  <si>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</si>
  <si>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</si>
  <si>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</si>
  <si>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</si>
  <si>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</si>
  <si>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</si>
  <si>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</si>
  <si>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</si>
  <si>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</si>
  <si>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5050060190</t>
  </si>
  <si>
    <t>5050010050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</si>
  <si>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</si>
  <si>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</si>
  <si>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</si>
  <si>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</si>
  <si>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</si>
  <si>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</si>
  <si>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</si>
  <si>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Код субсидии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</si>
  <si>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</si>
  <si>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</si>
  <si>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</si>
  <si>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</si>
  <si>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</si>
  <si>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</si>
  <si>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</si>
  <si>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</si>
  <si>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</si>
  <si>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</si>
  <si>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129</t>
  </si>
  <si>
    <t>119</t>
  </si>
  <si>
    <t>853</t>
  </si>
  <si>
    <t>112</t>
  </si>
  <si>
    <t>(подпись)</t>
  </si>
  <si>
    <t>поселения Новокубанского района</t>
  </si>
  <si>
    <t>202.309.000</t>
  </si>
  <si>
    <t>190.003.001</t>
  </si>
  <si>
    <t>000.000.000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</si>
  <si>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</si>
  <si>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</si>
  <si>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</si>
  <si>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</si>
  <si>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</si>
  <si>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Администрация Ковалевского сельского  поселения Новокубанского района </t>
  </si>
  <si>
    <t>03183011680</t>
  </si>
  <si>
    <t>1001</t>
  </si>
  <si>
    <t>0310310250</t>
  </si>
  <si>
    <t>0310</t>
  </si>
  <si>
    <t>992</t>
  </si>
  <si>
    <t>0203</t>
  </si>
  <si>
    <t>5050051180</t>
  </si>
  <si>
    <t>360</t>
  </si>
  <si>
    <t>5050011190</t>
  </si>
  <si>
    <t>540</t>
  </si>
  <si>
    <t>0540110410</t>
  </si>
  <si>
    <t>5020212190</t>
  </si>
  <si>
    <t>5070110530</t>
  </si>
  <si>
    <t>0810110120</t>
  </si>
  <si>
    <t>0220110160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</si>
  <si>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</si>
  <si>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</si>
  <si>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</si>
  <si>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</si>
  <si>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</si>
  <si>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</si>
  <si>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</si>
  <si>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</si>
  <si>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</si>
  <si>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1210210270</t>
  </si>
  <si>
    <t>0510110390</t>
  </si>
  <si>
    <t>0530110400</t>
  </si>
  <si>
    <t>633</t>
  </si>
  <si>
    <t>247</t>
  </si>
  <si>
    <t>321</t>
  </si>
  <si>
    <t>245</t>
  </si>
  <si>
    <t>0804</t>
  </si>
  <si>
    <t>9910011620</t>
  </si>
  <si>
    <t>0210110810</t>
  </si>
  <si>
    <t>811</t>
  </si>
  <si>
    <t>2310110510</t>
  </si>
  <si>
    <t>5090910050</t>
  </si>
  <si>
    <t>830</t>
  </si>
  <si>
    <t>850</t>
  </si>
  <si>
    <t>0200</t>
  </si>
  <si>
    <t>0440110340</t>
  </si>
  <si>
    <t>0440110350</t>
  </si>
  <si>
    <t>0550010420</t>
  </si>
  <si>
    <t>0540310410</t>
  </si>
  <si>
    <t>000000</t>
  </si>
  <si>
    <t>1101</t>
  </si>
  <si>
    <t>0700</t>
  </si>
  <si>
    <t xml:space="preserve">Бюджетная роспись и лимиты бюджетных обязательств на 2024 год </t>
  </si>
  <si>
    <t>0570110520</t>
  </si>
  <si>
    <t>0107</t>
  </si>
  <si>
    <t>5100000000</t>
  </si>
  <si>
    <t>5110000170</t>
  </si>
  <si>
    <t>880</t>
  </si>
  <si>
    <t>5110000180</t>
  </si>
  <si>
    <t>5070000000</t>
  </si>
  <si>
    <r>
      <t xml:space="preserve">от  </t>
    </r>
    <r>
      <rPr>
        <u/>
        <sz val="12"/>
        <color theme="1"/>
        <rFont val="Times New Roman"/>
        <family val="1"/>
        <charset val="204"/>
      </rPr>
      <t>13.12.2023  №   142</t>
    </r>
  </si>
  <si>
    <t>07102L4670</t>
  </si>
  <si>
    <t>Приложение № 6</t>
  </si>
  <si>
    <t>УТВЕРЖДАЮ</t>
  </si>
  <si>
    <t>Глава Ковалевского сельского поселения Новокубанского района</t>
  </si>
  <si>
    <t>________________________________А.Б.Гиря</t>
  </si>
  <si>
    <t>______________________</t>
  </si>
  <si>
    <t>831</t>
  </si>
  <si>
    <t>0540462985</t>
  </si>
  <si>
    <t>1003</t>
  </si>
  <si>
    <t>9910040070</t>
  </si>
  <si>
    <t>313</t>
  </si>
  <si>
    <t>07101К1640</t>
  </si>
  <si>
    <t>5050011180</t>
  </si>
  <si>
    <r>
      <t xml:space="preserve">от </t>
    </r>
    <r>
      <rPr>
        <u/>
        <sz val="11"/>
        <color theme="1"/>
        <rFont val="Calibri"/>
        <family val="2"/>
        <charset val="204"/>
        <scheme val="minor"/>
      </rPr>
      <t xml:space="preserve">19.06.2024 </t>
    </r>
    <r>
      <rPr>
        <sz val="11"/>
        <color theme="1"/>
        <rFont val="Calibri"/>
        <family val="2"/>
        <charset val="204"/>
        <scheme val="minor"/>
      </rPr>
      <t xml:space="preserve">№ </t>
    </r>
    <r>
      <rPr>
        <u/>
        <sz val="11"/>
        <color theme="1"/>
        <rFont val="Calibri"/>
        <family val="2"/>
        <charset val="204"/>
        <scheme val="minor"/>
      </rPr>
      <t>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</si>
</sst>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3" fillId="0" borderId="0" xfId="0" applyFont="1" applyAlignment="1">
      <alignment horizontal="left" indent="15"/>
    </xf>
    <xf numFmtId="0" fontId="7" fillId="0" borderId="0" xfId="0" applyFont="1"/>
    <xf numFmtId="49" fontId="1" fillId="0" borderId="1" xfId="0" applyNumberFormat="1" applyFont="1" applyFill="1" applyBorder="1" applyAlignment="1">
      <alignment horizontal="right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vertical="top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49" fontId="1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9" fillId="3" borderId="17" xfId="0" applyNumberFormat="1" applyFont="1" applyFill="1" applyBorder="1" applyAlignment="1">
      <alignment horizontal="center" vertical="top" wrapText="1"/>
    </xf>
    <xf numFmtId="4" fontId="9" fillId="3" borderId="17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9" fontId="6" fillId="0" borderId="17" xfId="0" applyNumberFormat="1" applyFont="1" applyFill="1" applyBorder="1" applyAlignment="1">
      <alignment horizontal="center" vertical="top" wrapText="1"/>
    </xf>
    <xf numFmtId="4" fontId="6" fillId="0" borderId="17" xfId="0" applyNumberFormat="1" applyFont="1" applyFill="1" applyBorder="1" applyAlignment="1">
      <alignment horizontal="center" vertical="top" wrapText="1"/>
    </xf>
    <xf numFmtId="49" fontId="15" fillId="0" borderId="17" xfId="0" applyNumberFormat="1" applyFont="1" applyFill="1" applyBorder="1" applyAlignment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49" fontId="13" fillId="0" borderId="17" xfId="0" applyNumberFormat="1" applyFont="1" applyFill="1" applyBorder="1" applyAlignment="1">
      <alignment horizontal="center" vertical="top" wrapText="1"/>
    </xf>
    <xf numFmtId="4" fontId="13" fillId="0" borderId="17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right"/>
    </xf>
    <xf numFmtId="49" fontId="9" fillId="4" borderId="17" xfId="0" applyNumberFormat="1" applyFont="1" applyFill="1" applyBorder="1" applyAlignment="1">
      <alignment horizontal="center" vertical="top" wrapText="1"/>
    </xf>
    <xf numFmtId="4" fontId="9" fillId="4" borderId="17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15" fillId="4" borderId="17" xfId="0" applyNumberFormat="1" applyFont="1" applyFill="1" applyBorder="1" applyAlignment="1">
      <alignment horizontal="center" vertical="top" wrapText="1"/>
    </xf>
    <xf numFmtId="4" fontId="15" fillId="4" borderId="1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2"/>
  <sheetViews>
    <sheetView tabSelected="1" topLeftCell="A114" workbookViewId="0">
      <selection activeCell="I6" sqref="I6:L6"/>
    </sheetView>
  </sheetViews>
  <sheetFormatPr defaultRowHeight="15" x14ac:dyDescent="0.25"/>
  <cols>
    <col min="1" max="1" width="9.42578125" customWidth="1"/>
    <col min="2" max="2" width="12.42578125" customWidth="1"/>
    <col min="3" max="3" width="8.140625" customWidth="1"/>
    <col min="5" max="5" width="13.42578125" customWidth="1"/>
    <col min="6" max="6" width="11.7109375" customWidth="1"/>
    <col min="7" max="7" width="13.28515625" customWidth="1"/>
    <col min="8" max="8" width="10.28515625" customWidth="1"/>
    <col min="9" max="9" width="14.85546875" customWidth="1"/>
    <col min="10" max="10" width="12.7109375" customWidth="1"/>
    <col min="11" max="11" width="18" style="8" customWidth="1"/>
    <col min="12" max="12" width="18" style="10" customWidth="1"/>
    <col min="13" max="13" width="1.42578125" customWidth="1"/>
    <col min="14" max="14" width="9.140625" style="18"/>
    <col min="15" max="15" width="11.28515625" bestFit="1" customWidth="1"/>
  </cols>
  <sheetData>
    <row r="1" spans="8:13" x14ac:dyDescent="0.25">
      <c r="I1" s="46" t="s">
        <v>130</v>
      </c>
      <c r="J1" s="46"/>
      <c r="K1" s="46"/>
      <c r="L1" s="46"/>
    </row>
    <row r="2" spans="8:13" ht="15" customHeight="1" x14ac:dyDescent="0.25">
      <c r="H2" s="48" t="s">
        <v>70</v>
      </c>
      <c r="I2" s="48"/>
      <c r="J2" s="48"/>
      <c r="K2" s="48"/>
      <c r="L2" s="48"/>
      <c r="M2" s="10"/>
    </row>
    <row r="3" spans="8:13" ht="15.75" x14ac:dyDescent="0.25">
      <c r="H3" s="1" t="s">
        <v>71</v>
      </c>
      <c r="K3" s="9"/>
    </row>
    <row r="4" spans="8:13" x14ac:dyDescent="0.25">
      <c r="H4" s="46" t="s">
        <v>142</v>
      </c>
      <c r="I4" s="46"/>
      <c r="J4" s="46"/>
      <c r="K4" s="46"/>
      <c r="L4" s="46"/>
    </row>
    <row r="5" spans="8:13" x14ac:dyDescent="0.25">
      <c r="I5" s="46"/>
      <c r="J5" s="46"/>
      <c r="K5" s="46"/>
      <c r="L5" s="46"/>
    </row>
    <row r="6" spans="8:13" x14ac:dyDescent="0.25">
      <c r="I6" s="47" t="s">
        <v>131</v>
      </c>
      <c r="J6" s="47"/>
      <c r="K6" s="47"/>
      <c r="L6" s="47"/>
    </row>
    <row r="7" spans="8:13" x14ac:dyDescent="0.25">
      <c r="I7" s="47" t="s">
        <v>132</v>
      </c>
      <c r="J7" s="47"/>
      <c r="K7" s="47"/>
      <c r="L7" s="47"/>
    </row>
    <row r="8" spans="8:13" x14ac:dyDescent="0.25">
      <c r="I8" s="47" t="s">
        <v>133</v>
      </c>
      <c r="J8" s="47"/>
      <c r="K8" s="47"/>
      <c r="L8" s="47"/>
    </row>
    <row r="9" spans="8:13" x14ac:dyDescent="0.25">
      <c r="I9" s="47" t="s">
        <v>134</v>
      </c>
      <c r="J9" s="47"/>
      <c r="K9" s="47"/>
      <c r="L9" s="47"/>
    </row>
    <row r="10" spans="8:13" x14ac:dyDescent="0.25">
      <c r="I10" s="45"/>
      <c r="J10" s="45"/>
      <c r="K10" s="45"/>
      <c r="L10" s="45"/>
    </row>
    <row r="11" spans="8:13" ht="14.25" customHeight="1" x14ac:dyDescent="0.25">
      <c r="H11" s="2"/>
      <c r="I11" s="48" t="s">
        <v>130</v>
      </c>
      <c r="J11" s="48"/>
      <c r="K11" s="48"/>
    </row>
    <row r="12" spans="8:13" ht="14.25" customHeight="1" x14ac:dyDescent="0.25">
      <c r="H12" s="1" t="s">
        <v>70</v>
      </c>
      <c r="K12" s="9"/>
    </row>
    <row r="13" spans="8:13" ht="14.25" customHeight="1" x14ac:dyDescent="0.25">
      <c r="H13" s="1" t="s">
        <v>71</v>
      </c>
      <c r="K13" s="9"/>
    </row>
    <row r="14" spans="8:13" ht="14.25" customHeight="1" x14ac:dyDescent="0.25">
      <c r="H14" s="1" t="s">
        <v>128</v>
      </c>
      <c r="K14" s="9"/>
    </row>
    <row r="15" spans="8:13" ht="14.25" customHeight="1" x14ac:dyDescent="0.25">
      <c r="H15" s="1"/>
      <c r="K15" s="9"/>
    </row>
    <row r="16" spans="8:13" ht="14.25" customHeight="1" x14ac:dyDescent="0.25">
      <c r="H16" s="2"/>
      <c r="I16" s="48"/>
      <c r="J16" s="48"/>
      <c r="K16" s="48"/>
    </row>
    <row r="17" spans="1:14" ht="24.75" customHeight="1" x14ac:dyDescent="0.25">
      <c r="A17" s="50" t="s">
        <v>120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8" spans="1:14" ht="15.75" x14ac:dyDescent="0.25">
      <c r="A18" s="51" t="s">
        <v>72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4" x14ac:dyDescent="0.25">
      <c r="A19" s="52" t="s">
        <v>43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4" ht="15.75" thickBot="1" x14ac:dyDescent="0.3">
      <c r="A20" s="53" t="s">
        <v>42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11" t="s">
        <v>53</v>
      </c>
    </row>
    <row r="21" spans="1:14" ht="40.5" customHeight="1" thickBot="1" x14ac:dyDescent="0.3">
      <c r="A21" s="64" t="s">
        <v>55</v>
      </c>
      <c r="B21" s="64"/>
      <c r="C21" s="69" t="s">
        <v>54</v>
      </c>
      <c r="D21" s="70"/>
      <c r="E21" s="70"/>
      <c r="F21" s="71"/>
      <c r="G21" s="54" t="s">
        <v>0</v>
      </c>
      <c r="H21" s="54" t="s">
        <v>47</v>
      </c>
      <c r="I21" s="54" t="s">
        <v>1</v>
      </c>
      <c r="J21" s="54" t="s">
        <v>2</v>
      </c>
      <c r="K21" s="59" t="s">
        <v>3</v>
      </c>
      <c r="L21" s="60"/>
    </row>
    <row r="22" spans="1:14" ht="16.5" customHeight="1" thickBot="1" x14ac:dyDescent="0.3">
      <c r="A22" s="64" t="s">
        <v>44</v>
      </c>
      <c r="B22" s="64" t="s">
        <v>12</v>
      </c>
      <c r="C22" s="54" t="s">
        <v>4</v>
      </c>
      <c r="D22" s="54" t="s">
        <v>5</v>
      </c>
      <c r="E22" s="54" t="s">
        <v>6</v>
      </c>
      <c r="F22" s="54" t="s">
        <v>7</v>
      </c>
      <c r="G22" s="55"/>
      <c r="H22" s="55"/>
      <c r="I22" s="55"/>
      <c r="J22" s="55"/>
      <c r="K22" s="72" t="s">
        <v>8</v>
      </c>
      <c r="L22" s="73"/>
    </row>
    <row r="23" spans="1:14" ht="48.75" customHeight="1" thickBot="1" x14ac:dyDescent="0.3">
      <c r="A23" s="65"/>
      <c r="B23" s="65"/>
      <c r="C23" s="56"/>
      <c r="D23" s="56"/>
      <c r="E23" s="56"/>
      <c r="F23" s="56"/>
      <c r="G23" s="56"/>
      <c r="H23" s="56"/>
      <c r="I23" s="56"/>
      <c r="J23" s="56"/>
      <c r="K23" s="17" t="s">
        <v>56</v>
      </c>
      <c r="L23" s="12" t="s">
        <v>57</v>
      </c>
    </row>
    <row r="24" spans="1:14" ht="15" customHeight="1" thickBot="1" x14ac:dyDescent="0.3">
      <c r="A24" s="22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17">
        <v>11</v>
      </c>
      <c r="L24" s="12">
        <v>12</v>
      </c>
    </row>
    <row r="25" spans="1:14" ht="15" customHeight="1" thickBot="1" x14ac:dyDescent="0.3">
      <c r="A25" s="61" t="s">
        <v>45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3"/>
    </row>
    <row r="26" spans="1:14" s="6" customFormat="1" ht="46.5" customHeight="1" thickBot="1" x14ac:dyDescent="0.3">
      <c r="A26" s="57"/>
      <c r="B26" s="13"/>
      <c r="C26" s="23">
        <v>991</v>
      </c>
      <c r="D26" s="23" t="s">
        <v>16</v>
      </c>
      <c r="E26" s="23" t="s">
        <v>14</v>
      </c>
      <c r="F26" s="23" t="s">
        <v>13</v>
      </c>
      <c r="G26" s="23" t="s">
        <v>9</v>
      </c>
      <c r="H26" s="23"/>
      <c r="I26" s="23"/>
      <c r="J26" s="23" t="s">
        <v>66</v>
      </c>
      <c r="K26" s="24">
        <f>K27</f>
        <v>81700</v>
      </c>
      <c r="L26" s="24">
        <f>K26</f>
        <v>81700</v>
      </c>
      <c r="N26" s="19"/>
    </row>
    <row r="27" spans="1:14" s="6" customFormat="1" ht="15.95" customHeight="1" thickBot="1" x14ac:dyDescent="0.3">
      <c r="A27" s="58"/>
      <c r="B27" s="3"/>
      <c r="C27" s="25">
        <v>991</v>
      </c>
      <c r="D27" s="25" t="s">
        <v>15</v>
      </c>
      <c r="E27" s="25" t="s">
        <v>14</v>
      </c>
      <c r="F27" s="25" t="s">
        <v>13</v>
      </c>
      <c r="G27" s="25" t="s">
        <v>9</v>
      </c>
      <c r="H27" s="25"/>
      <c r="I27" s="25"/>
      <c r="J27" s="25" t="s">
        <v>10</v>
      </c>
      <c r="K27" s="26">
        <f>K28</f>
        <v>81700</v>
      </c>
      <c r="L27" s="26">
        <f t="shared" ref="L27:L122" si="0">K27</f>
        <v>81700</v>
      </c>
      <c r="N27" s="19"/>
    </row>
    <row r="28" spans="1:14" s="6" customFormat="1" ht="15.95" customHeight="1" thickBot="1" x14ac:dyDescent="0.3">
      <c r="A28" s="39"/>
      <c r="B28" s="3"/>
      <c r="C28" s="25">
        <v>991</v>
      </c>
      <c r="D28" s="25" t="s">
        <v>17</v>
      </c>
      <c r="E28" s="25" t="s">
        <v>18</v>
      </c>
      <c r="F28" s="25" t="s">
        <v>13</v>
      </c>
      <c r="G28" s="25" t="s">
        <v>9</v>
      </c>
      <c r="H28" s="25"/>
      <c r="I28" s="25"/>
      <c r="J28" s="25" t="s">
        <v>10</v>
      </c>
      <c r="K28" s="26">
        <f>K29</f>
        <v>81700</v>
      </c>
      <c r="L28" s="26">
        <f t="shared" si="0"/>
        <v>81700</v>
      </c>
      <c r="N28" s="19"/>
    </row>
    <row r="29" spans="1:14" s="8" customFormat="1" ht="15.95" customHeight="1" thickBot="1" x14ac:dyDescent="0.3">
      <c r="A29" s="41"/>
      <c r="B29" s="3"/>
      <c r="C29" s="27">
        <v>991</v>
      </c>
      <c r="D29" s="27" t="s">
        <v>17</v>
      </c>
      <c r="E29" s="27" t="s">
        <v>84</v>
      </c>
      <c r="F29" s="27">
        <v>540</v>
      </c>
      <c r="G29" s="27" t="s">
        <v>9</v>
      </c>
      <c r="H29" s="27"/>
      <c r="I29" s="27"/>
      <c r="J29" s="27" t="s">
        <v>10</v>
      </c>
      <c r="K29" s="28">
        <v>81700</v>
      </c>
      <c r="L29" s="28">
        <f t="shared" si="0"/>
        <v>81700</v>
      </c>
      <c r="N29" s="20"/>
    </row>
    <row r="30" spans="1:14" s="6" customFormat="1" ht="15.95" customHeight="1" thickBot="1" x14ac:dyDescent="0.3">
      <c r="A30" s="39"/>
      <c r="B30" s="3" t="s">
        <v>73</v>
      </c>
      <c r="C30" s="23">
        <v>992</v>
      </c>
      <c r="D30" s="23" t="s">
        <v>16</v>
      </c>
      <c r="E30" s="23" t="s">
        <v>14</v>
      </c>
      <c r="F30" s="23" t="s">
        <v>13</v>
      </c>
      <c r="G30" s="23" t="s">
        <v>9</v>
      </c>
      <c r="H30" s="23"/>
      <c r="I30" s="23"/>
      <c r="J30" s="23" t="s">
        <v>66</v>
      </c>
      <c r="K30" s="24">
        <f>K32+K35+K40+K43+K45+K62+K69+K71+K80+K94+K99+K114+K121+K124</f>
        <v>62508946.300000004</v>
      </c>
      <c r="L30" s="24">
        <f t="shared" si="0"/>
        <v>62508946.300000004</v>
      </c>
      <c r="N30" s="19"/>
    </row>
    <row r="31" spans="1:14" s="6" customFormat="1" ht="15.95" customHeight="1" thickBot="1" x14ac:dyDescent="0.3">
      <c r="A31" s="39"/>
      <c r="B31" s="3"/>
      <c r="C31" s="25">
        <v>992</v>
      </c>
      <c r="D31" s="25" t="s">
        <v>15</v>
      </c>
      <c r="E31" s="25" t="s">
        <v>14</v>
      </c>
      <c r="F31" s="25" t="s">
        <v>13</v>
      </c>
      <c r="G31" s="25" t="s">
        <v>9</v>
      </c>
      <c r="H31" s="25"/>
      <c r="I31" s="25"/>
      <c r="J31" s="25" t="s">
        <v>66</v>
      </c>
      <c r="K31" s="26">
        <f>K32+K35+K43+K45+K40</f>
        <v>21521687.120000001</v>
      </c>
      <c r="L31" s="26">
        <f t="shared" si="0"/>
        <v>21521687.120000001</v>
      </c>
      <c r="N31" s="19"/>
    </row>
    <row r="32" spans="1:14" s="6" customFormat="1" ht="15.95" customHeight="1" thickBot="1" x14ac:dyDescent="0.3">
      <c r="A32" s="42"/>
      <c r="B32" s="33" t="s">
        <v>73</v>
      </c>
      <c r="C32" s="34">
        <v>992</v>
      </c>
      <c r="D32" s="34" t="s">
        <v>19</v>
      </c>
      <c r="E32" s="34" t="s">
        <v>20</v>
      </c>
      <c r="F32" s="34" t="s">
        <v>13</v>
      </c>
      <c r="G32" s="34" t="s">
        <v>9</v>
      </c>
      <c r="H32" s="34"/>
      <c r="I32" s="34"/>
      <c r="J32" s="34" t="s">
        <v>10</v>
      </c>
      <c r="K32" s="35">
        <f>K33+K34</f>
        <v>1024000</v>
      </c>
      <c r="L32" s="35">
        <f t="shared" si="0"/>
        <v>1024000</v>
      </c>
      <c r="N32" s="19"/>
    </row>
    <row r="33" spans="1:14" s="6" customFormat="1" ht="15.95" customHeight="1" thickBot="1" x14ac:dyDescent="0.3">
      <c r="A33" s="39"/>
      <c r="B33" s="3" t="s">
        <v>73</v>
      </c>
      <c r="C33" s="27">
        <v>992</v>
      </c>
      <c r="D33" s="27" t="s">
        <v>19</v>
      </c>
      <c r="E33" s="27" t="s">
        <v>21</v>
      </c>
      <c r="F33" s="27" t="s">
        <v>49</v>
      </c>
      <c r="G33" s="27" t="s">
        <v>9</v>
      </c>
      <c r="H33" s="27"/>
      <c r="I33" s="27"/>
      <c r="J33" s="27" t="s">
        <v>10</v>
      </c>
      <c r="K33" s="28">
        <v>788000</v>
      </c>
      <c r="L33" s="28">
        <f t="shared" ref="L33" si="1">K33</f>
        <v>788000</v>
      </c>
      <c r="N33" s="19"/>
    </row>
    <row r="34" spans="1:14" s="6" customFormat="1" ht="15.95" customHeight="1" thickBot="1" x14ac:dyDescent="0.3">
      <c r="A34" s="39"/>
      <c r="B34" s="3" t="s">
        <v>73</v>
      </c>
      <c r="C34" s="27">
        <v>992</v>
      </c>
      <c r="D34" s="27" t="s">
        <v>19</v>
      </c>
      <c r="E34" s="27" t="s">
        <v>21</v>
      </c>
      <c r="F34" s="27" t="s">
        <v>58</v>
      </c>
      <c r="G34" s="27" t="s">
        <v>9</v>
      </c>
      <c r="H34" s="27"/>
      <c r="I34" s="27"/>
      <c r="J34" s="27" t="s">
        <v>10</v>
      </c>
      <c r="K34" s="28">
        <v>236000</v>
      </c>
      <c r="L34" s="28">
        <f t="shared" ref="L34" si="2">K34</f>
        <v>236000</v>
      </c>
      <c r="N34" s="19"/>
    </row>
    <row r="35" spans="1:14" s="6" customFormat="1" ht="15.95" customHeight="1" thickBot="1" x14ac:dyDescent="0.3">
      <c r="A35" s="42"/>
      <c r="B35" s="33" t="s">
        <v>73</v>
      </c>
      <c r="C35" s="34">
        <v>992</v>
      </c>
      <c r="D35" s="34" t="s">
        <v>22</v>
      </c>
      <c r="E35" s="34" t="s">
        <v>37</v>
      </c>
      <c r="F35" s="34" t="s">
        <v>13</v>
      </c>
      <c r="G35" s="34" t="s">
        <v>9</v>
      </c>
      <c r="H35" s="34"/>
      <c r="I35" s="34"/>
      <c r="J35" s="34" t="s">
        <v>66</v>
      </c>
      <c r="K35" s="35">
        <f>K36+K37+K38+K39</f>
        <v>7242800</v>
      </c>
      <c r="L35" s="35">
        <f t="shared" si="0"/>
        <v>7242800</v>
      </c>
      <c r="N35" s="19"/>
    </row>
    <row r="36" spans="1:14" s="6" customFormat="1" ht="15.95" customHeight="1" thickBot="1" x14ac:dyDescent="0.3">
      <c r="A36" s="39"/>
      <c r="B36" s="3" t="s">
        <v>73</v>
      </c>
      <c r="C36" s="27">
        <v>992</v>
      </c>
      <c r="D36" s="27" t="s">
        <v>22</v>
      </c>
      <c r="E36" s="27" t="s">
        <v>37</v>
      </c>
      <c r="F36" s="27" t="s">
        <v>49</v>
      </c>
      <c r="G36" s="27" t="s">
        <v>9</v>
      </c>
      <c r="H36" s="27"/>
      <c r="I36" s="27"/>
      <c r="J36" s="27" t="s">
        <v>10</v>
      </c>
      <c r="K36" s="28">
        <v>5454000</v>
      </c>
      <c r="L36" s="28">
        <f t="shared" si="0"/>
        <v>5454000</v>
      </c>
      <c r="N36" s="19"/>
    </row>
    <row r="37" spans="1:14" s="6" customFormat="1" ht="15.95" customHeight="1" thickBot="1" x14ac:dyDescent="0.3">
      <c r="A37" s="39"/>
      <c r="B37" s="3" t="s">
        <v>73</v>
      </c>
      <c r="C37" s="27">
        <v>992</v>
      </c>
      <c r="D37" s="27" t="s">
        <v>22</v>
      </c>
      <c r="E37" s="27" t="s">
        <v>37</v>
      </c>
      <c r="F37" s="27" t="s">
        <v>58</v>
      </c>
      <c r="G37" s="27" t="s">
        <v>9</v>
      </c>
      <c r="H37" s="27"/>
      <c r="I37" s="27"/>
      <c r="J37" s="27" t="s">
        <v>10</v>
      </c>
      <c r="K37" s="28">
        <v>1710000</v>
      </c>
      <c r="L37" s="28">
        <f t="shared" si="0"/>
        <v>1710000</v>
      </c>
      <c r="N37" s="19"/>
    </row>
    <row r="38" spans="1:14" s="6" customFormat="1" ht="15.95" customHeight="1" thickBot="1" x14ac:dyDescent="0.3">
      <c r="A38" s="39"/>
      <c r="B38" s="3" t="s">
        <v>73</v>
      </c>
      <c r="C38" s="27">
        <v>992</v>
      </c>
      <c r="D38" s="27" t="s">
        <v>22</v>
      </c>
      <c r="E38" s="27" t="s">
        <v>38</v>
      </c>
      <c r="F38" s="27" t="s">
        <v>48</v>
      </c>
      <c r="G38" s="27" t="s">
        <v>9</v>
      </c>
      <c r="H38" s="27"/>
      <c r="I38" s="27"/>
      <c r="J38" s="27" t="s">
        <v>65</v>
      </c>
      <c r="K38" s="28">
        <v>3800</v>
      </c>
      <c r="L38" s="28">
        <f t="shared" si="0"/>
        <v>3800</v>
      </c>
      <c r="N38" s="19"/>
    </row>
    <row r="39" spans="1:14" s="8" customFormat="1" ht="15.95" customHeight="1" thickBot="1" x14ac:dyDescent="0.3">
      <c r="A39" s="41"/>
      <c r="B39" s="3" t="s">
        <v>73</v>
      </c>
      <c r="C39" s="27" t="s">
        <v>77</v>
      </c>
      <c r="D39" s="27" t="s">
        <v>22</v>
      </c>
      <c r="E39" s="27" t="s">
        <v>81</v>
      </c>
      <c r="F39" s="27" t="s">
        <v>82</v>
      </c>
      <c r="G39" s="27" t="s">
        <v>9</v>
      </c>
      <c r="H39" s="27"/>
      <c r="I39" s="27"/>
      <c r="J39" s="27" t="s">
        <v>10</v>
      </c>
      <c r="K39" s="28">
        <v>75000</v>
      </c>
      <c r="L39" s="28">
        <f t="shared" si="0"/>
        <v>75000</v>
      </c>
      <c r="N39" s="20"/>
    </row>
    <row r="40" spans="1:14" s="8" customFormat="1" ht="15.95" customHeight="1" thickBot="1" x14ac:dyDescent="0.3">
      <c r="A40" s="42"/>
      <c r="B40" s="33" t="s">
        <v>73</v>
      </c>
      <c r="C40" s="34">
        <v>992</v>
      </c>
      <c r="D40" s="34" t="s">
        <v>122</v>
      </c>
      <c r="E40" s="34" t="s">
        <v>123</v>
      </c>
      <c r="F40" s="34" t="s">
        <v>13</v>
      </c>
      <c r="G40" s="34" t="s">
        <v>9</v>
      </c>
      <c r="H40" s="34"/>
      <c r="I40" s="34"/>
      <c r="J40" s="34" t="s">
        <v>66</v>
      </c>
      <c r="K40" s="35">
        <f>K41+K42</f>
        <v>2241800</v>
      </c>
      <c r="L40" s="35">
        <f>K40</f>
        <v>2241800</v>
      </c>
      <c r="N40" s="20"/>
    </row>
    <row r="41" spans="1:14" s="8" customFormat="1" ht="15.95" customHeight="1" thickBot="1" x14ac:dyDescent="0.3">
      <c r="A41" s="39"/>
      <c r="B41" s="3" t="s">
        <v>73</v>
      </c>
      <c r="C41" s="27">
        <v>992</v>
      </c>
      <c r="D41" s="27" t="s">
        <v>122</v>
      </c>
      <c r="E41" s="27" t="s">
        <v>124</v>
      </c>
      <c r="F41" s="27" t="s">
        <v>125</v>
      </c>
      <c r="G41" s="27" t="s">
        <v>9</v>
      </c>
      <c r="H41" s="27"/>
      <c r="I41" s="27"/>
      <c r="J41" s="27" t="s">
        <v>10</v>
      </c>
      <c r="K41" s="28">
        <v>1032300</v>
      </c>
      <c r="L41" s="28">
        <f>K41</f>
        <v>1032300</v>
      </c>
      <c r="N41" s="20"/>
    </row>
    <row r="42" spans="1:14" s="8" customFormat="1" ht="15.95" customHeight="1" thickBot="1" x14ac:dyDescent="0.3">
      <c r="A42" s="39"/>
      <c r="B42" s="3" t="s">
        <v>73</v>
      </c>
      <c r="C42" s="27">
        <v>992</v>
      </c>
      <c r="D42" s="27" t="s">
        <v>122</v>
      </c>
      <c r="E42" s="27" t="s">
        <v>126</v>
      </c>
      <c r="F42" s="27" t="s">
        <v>125</v>
      </c>
      <c r="G42" s="27" t="s">
        <v>9</v>
      </c>
      <c r="H42" s="27"/>
      <c r="I42" s="27"/>
      <c r="J42" s="27" t="s">
        <v>10</v>
      </c>
      <c r="K42" s="28">
        <v>1209500</v>
      </c>
      <c r="L42" s="28">
        <f>K42</f>
        <v>1209500</v>
      </c>
      <c r="N42" s="20"/>
    </row>
    <row r="43" spans="1:14" s="8" customFormat="1" ht="15.95" customHeight="1" thickBot="1" x14ac:dyDescent="0.3">
      <c r="A43" s="43"/>
      <c r="B43" s="33" t="s">
        <v>73</v>
      </c>
      <c r="C43" s="34">
        <v>992</v>
      </c>
      <c r="D43" s="34" t="s">
        <v>23</v>
      </c>
      <c r="E43" s="34" t="s">
        <v>127</v>
      </c>
      <c r="F43" s="34" t="s">
        <v>13</v>
      </c>
      <c r="G43" s="34" t="s">
        <v>9</v>
      </c>
      <c r="H43" s="34"/>
      <c r="I43" s="34"/>
      <c r="J43" s="34" t="s">
        <v>10</v>
      </c>
      <c r="K43" s="35">
        <f>K44</f>
        <v>100000</v>
      </c>
      <c r="L43" s="35">
        <f t="shared" si="0"/>
        <v>100000</v>
      </c>
      <c r="N43" s="20"/>
    </row>
    <row r="44" spans="1:14" s="8" customFormat="1" ht="15.95" customHeight="1" thickBot="1" x14ac:dyDescent="0.3">
      <c r="A44" s="41"/>
      <c r="B44" s="3" t="s">
        <v>73</v>
      </c>
      <c r="C44" s="27">
        <v>992</v>
      </c>
      <c r="D44" s="27" t="s">
        <v>23</v>
      </c>
      <c r="E44" s="27" t="s">
        <v>85</v>
      </c>
      <c r="F44" s="27">
        <v>870</v>
      </c>
      <c r="G44" s="27" t="s">
        <v>9</v>
      </c>
      <c r="H44" s="27"/>
      <c r="I44" s="27"/>
      <c r="J44" s="27" t="s">
        <v>10</v>
      </c>
      <c r="K44" s="28">
        <v>100000</v>
      </c>
      <c r="L44" s="28">
        <f t="shared" si="0"/>
        <v>100000</v>
      </c>
      <c r="N44" s="20"/>
    </row>
    <row r="45" spans="1:14" s="8" customFormat="1" ht="15.95" customHeight="1" thickBot="1" x14ac:dyDescent="0.3">
      <c r="A45" s="42"/>
      <c r="B45" s="33" t="s">
        <v>73</v>
      </c>
      <c r="C45" s="34">
        <v>992</v>
      </c>
      <c r="D45" s="34" t="s">
        <v>24</v>
      </c>
      <c r="E45" s="34" t="s">
        <v>14</v>
      </c>
      <c r="F45" s="34" t="s">
        <v>13</v>
      </c>
      <c r="G45" s="34" t="s">
        <v>9</v>
      </c>
      <c r="H45" s="34"/>
      <c r="I45" s="34"/>
      <c r="J45" s="34" t="s">
        <v>10</v>
      </c>
      <c r="K45" s="35">
        <f>K46+K47+K49+K50+K53+K54+K55+K56+K57+K58+K59+K60+K61</f>
        <v>10913087.120000001</v>
      </c>
      <c r="L45" s="35">
        <f t="shared" si="0"/>
        <v>10913087.120000001</v>
      </c>
      <c r="N45" s="20"/>
    </row>
    <row r="46" spans="1:14" s="8" customFormat="1" ht="15.95" customHeight="1" thickBot="1" x14ac:dyDescent="0.3">
      <c r="A46" s="41"/>
      <c r="B46" s="3" t="s">
        <v>73</v>
      </c>
      <c r="C46" s="27">
        <v>992</v>
      </c>
      <c r="D46" s="27" t="s">
        <v>24</v>
      </c>
      <c r="E46" s="27" t="s">
        <v>97</v>
      </c>
      <c r="F46" s="27" t="s">
        <v>48</v>
      </c>
      <c r="G46" s="27" t="s">
        <v>9</v>
      </c>
      <c r="H46" s="27"/>
      <c r="I46" s="27"/>
      <c r="J46" s="27" t="s">
        <v>10</v>
      </c>
      <c r="K46" s="28">
        <v>160000</v>
      </c>
      <c r="L46" s="28">
        <f t="shared" ref="L46" si="3">K46</f>
        <v>160000</v>
      </c>
      <c r="N46" s="20"/>
    </row>
    <row r="47" spans="1:14" s="6" customFormat="1" ht="15.95" customHeight="1" thickBot="1" x14ac:dyDescent="0.3">
      <c r="A47" s="39"/>
      <c r="B47" s="3" t="s">
        <v>73</v>
      </c>
      <c r="C47" s="27">
        <v>992</v>
      </c>
      <c r="D47" s="27" t="s">
        <v>24</v>
      </c>
      <c r="E47" s="27" t="s">
        <v>108</v>
      </c>
      <c r="F47" s="27" t="s">
        <v>48</v>
      </c>
      <c r="G47" s="27" t="s">
        <v>9</v>
      </c>
      <c r="H47" s="27"/>
      <c r="I47" s="27"/>
      <c r="J47" s="27" t="s">
        <v>10</v>
      </c>
      <c r="K47" s="28">
        <v>790000</v>
      </c>
      <c r="L47" s="28">
        <f t="shared" si="0"/>
        <v>790000</v>
      </c>
      <c r="N47" s="19"/>
    </row>
    <row r="48" spans="1:14" s="8" customFormat="1" ht="15.95" hidden="1" customHeight="1" thickBot="1" x14ac:dyDescent="0.3">
      <c r="A48" s="41"/>
      <c r="B48" s="3" t="s">
        <v>73</v>
      </c>
      <c r="C48" s="27">
        <v>992</v>
      </c>
      <c r="D48" s="27" t="s">
        <v>24</v>
      </c>
      <c r="E48" s="27" t="s">
        <v>109</v>
      </c>
      <c r="F48" s="27" t="s">
        <v>110</v>
      </c>
      <c r="G48" s="27" t="s">
        <v>9</v>
      </c>
      <c r="H48" s="27"/>
      <c r="I48" s="27"/>
      <c r="J48" s="27" t="s">
        <v>10</v>
      </c>
      <c r="K48" s="28">
        <v>0</v>
      </c>
      <c r="L48" s="28">
        <f t="shared" si="0"/>
        <v>0</v>
      </c>
      <c r="N48" s="20"/>
    </row>
    <row r="49" spans="1:14" s="8" customFormat="1" ht="15.95" customHeight="1" thickBot="1" x14ac:dyDescent="0.3">
      <c r="A49" s="41"/>
      <c r="B49" s="3" t="s">
        <v>73</v>
      </c>
      <c r="C49" s="27">
        <v>992</v>
      </c>
      <c r="D49" s="27" t="s">
        <v>24</v>
      </c>
      <c r="E49" s="27" t="s">
        <v>39</v>
      </c>
      <c r="F49" s="27" t="s">
        <v>48</v>
      </c>
      <c r="G49" s="27" t="s">
        <v>9</v>
      </c>
      <c r="H49" s="27"/>
      <c r="I49" s="27"/>
      <c r="J49" s="27" t="s">
        <v>10</v>
      </c>
      <c r="K49" s="28">
        <v>360000</v>
      </c>
      <c r="L49" s="28">
        <f t="shared" si="0"/>
        <v>360000</v>
      </c>
      <c r="N49" s="20"/>
    </row>
    <row r="50" spans="1:14" s="8" customFormat="1" ht="15.95" customHeight="1" thickBot="1" x14ac:dyDescent="0.3">
      <c r="A50" s="39"/>
      <c r="B50" s="3" t="s">
        <v>73</v>
      </c>
      <c r="C50" s="27" t="s">
        <v>77</v>
      </c>
      <c r="D50" s="27" t="s">
        <v>24</v>
      </c>
      <c r="E50" s="27" t="s">
        <v>39</v>
      </c>
      <c r="F50" s="27" t="s">
        <v>80</v>
      </c>
      <c r="G50" s="27" t="s">
        <v>9</v>
      </c>
      <c r="H50" s="27"/>
      <c r="I50" s="27"/>
      <c r="J50" s="27" t="s">
        <v>10</v>
      </c>
      <c r="K50" s="28">
        <v>150000</v>
      </c>
      <c r="L50" s="28">
        <f t="shared" si="0"/>
        <v>150000</v>
      </c>
      <c r="N50" s="20"/>
    </row>
    <row r="51" spans="1:14" s="8" customFormat="1" ht="15.95" hidden="1" customHeight="1" thickBot="1" x14ac:dyDescent="0.3">
      <c r="A51" s="41"/>
      <c r="B51" s="3" t="s">
        <v>73</v>
      </c>
      <c r="C51" s="27" t="s">
        <v>77</v>
      </c>
      <c r="D51" s="27" t="s">
        <v>24</v>
      </c>
      <c r="E51" s="27" t="s">
        <v>39</v>
      </c>
      <c r="F51" s="27" t="s">
        <v>110</v>
      </c>
      <c r="G51" s="27" t="s">
        <v>9</v>
      </c>
      <c r="H51" s="27"/>
      <c r="I51" s="27"/>
      <c r="J51" s="27" t="s">
        <v>10</v>
      </c>
      <c r="K51" s="28">
        <v>150800</v>
      </c>
      <c r="L51" s="28">
        <f t="shared" si="0"/>
        <v>150800</v>
      </c>
      <c r="N51" s="20"/>
    </row>
    <row r="52" spans="1:14" s="8" customFormat="1" ht="15.95" hidden="1" customHeight="1" thickBot="1" x14ac:dyDescent="0.3">
      <c r="A52" s="44"/>
      <c r="B52" s="21" t="s">
        <v>73</v>
      </c>
      <c r="C52" s="27" t="s">
        <v>77</v>
      </c>
      <c r="D52" s="27" t="s">
        <v>24</v>
      </c>
      <c r="E52" s="27" t="s">
        <v>39</v>
      </c>
      <c r="F52" s="27" t="s">
        <v>111</v>
      </c>
      <c r="G52" s="27" t="s">
        <v>9</v>
      </c>
      <c r="H52" s="27"/>
      <c r="I52" s="27"/>
      <c r="J52" s="27" t="s">
        <v>10</v>
      </c>
      <c r="K52" s="28">
        <v>19200</v>
      </c>
      <c r="L52" s="28">
        <f t="shared" si="0"/>
        <v>19200</v>
      </c>
      <c r="N52" s="20"/>
    </row>
    <row r="53" spans="1:14" s="8" customFormat="1" ht="15.95" customHeight="1" thickBot="1" x14ac:dyDescent="0.3">
      <c r="A53" s="39"/>
      <c r="B53" s="3" t="s">
        <v>73</v>
      </c>
      <c r="C53" s="27" t="s">
        <v>77</v>
      </c>
      <c r="D53" s="27" t="s">
        <v>24</v>
      </c>
      <c r="E53" s="27" t="s">
        <v>39</v>
      </c>
      <c r="F53" s="27" t="s">
        <v>135</v>
      </c>
      <c r="G53" s="27" t="s">
        <v>9</v>
      </c>
      <c r="H53" s="27"/>
      <c r="I53" s="27"/>
      <c r="J53" s="27" t="s">
        <v>10</v>
      </c>
      <c r="K53" s="28">
        <v>50000</v>
      </c>
      <c r="L53" s="28">
        <f t="shared" ref="L53" si="4">K53</f>
        <v>50000</v>
      </c>
      <c r="N53" s="20"/>
    </row>
    <row r="54" spans="1:14" s="8" customFormat="1" ht="15.95" customHeight="1" thickBot="1" x14ac:dyDescent="0.3">
      <c r="A54" s="41"/>
      <c r="B54" s="3" t="s">
        <v>73</v>
      </c>
      <c r="C54" s="27" t="s">
        <v>77</v>
      </c>
      <c r="D54" s="27" t="s">
        <v>24</v>
      </c>
      <c r="E54" s="27" t="s">
        <v>39</v>
      </c>
      <c r="F54" s="27" t="s">
        <v>60</v>
      </c>
      <c r="G54" s="27" t="s">
        <v>9</v>
      </c>
      <c r="H54" s="27"/>
      <c r="I54" s="27"/>
      <c r="J54" s="27" t="s">
        <v>10</v>
      </c>
      <c r="K54" s="28">
        <v>20000</v>
      </c>
      <c r="L54" s="28">
        <f t="shared" ref="L54:L61" si="5">K54</f>
        <v>20000</v>
      </c>
      <c r="N54" s="20"/>
    </row>
    <row r="55" spans="1:14" s="8" customFormat="1" ht="15.95" customHeight="1" thickBot="1" x14ac:dyDescent="0.3">
      <c r="A55" s="41"/>
      <c r="B55" s="3" t="s">
        <v>73</v>
      </c>
      <c r="C55" s="27" t="s">
        <v>77</v>
      </c>
      <c r="D55" s="27" t="s">
        <v>24</v>
      </c>
      <c r="E55" s="27" t="s">
        <v>96</v>
      </c>
      <c r="F55" s="27" t="s">
        <v>52</v>
      </c>
      <c r="G55" s="27" t="s">
        <v>9</v>
      </c>
      <c r="H55" s="27"/>
      <c r="I55" s="27"/>
      <c r="J55" s="27" t="s">
        <v>10</v>
      </c>
      <c r="K55" s="28">
        <v>5450000</v>
      </c>
      <c r="L55" s="28">
        <f t="shared" si="5"/>
        <v>5450000</v>
      </c>
      <c r="N55" s="20"/>
    </row>
    <row r="56" spans="1:14" s="8" customFormat="1" ht="15.95" customHeight="1" thickBot="1" x14ac:dyDescent="0.3">
      <c r="A56" s="41"/>
      <c r="B56" s="3" t="s">
        <v>73</v>
      </c>
      <c r="C56" s="27" t="s">
        <v>77</v>
      </c>
      <c r="D56" s="27" t="s">
        <v>24</v>
      </c>
      <c r="E56" s="27" t="s">
        <v>96</v>
      </c>
      <c r="F56" s="27" t="s">
        <v>61</v>
      </c>
      <c r="G56" s="27" t="s">
        <v>9</v>
      </c>
      <c r="H56" s="27"/>
      <c r="I56" s="27"/>
      <c r="J56" s="27" t="s">
        <v>10</v>
      </c>
      <c r="K56" s="28">
        <v>10000</v>
      </c>
      <c r="L56" s="28">
        <f t="shared" si="5"/>
        <v>10000</v>
      </c>
      <c r="N56" s="20"/>
    </row>
    <row r="57" spans="1:14" s="8" customFormat="1" ht="15.95" customHeight="1" thickBot="1" x14ac:dyDescent="0.3">
      <c r="A57" s="41"/>
      <c r="B57" s="3" t="s">
        <v>73</v>
      </c>
      <c r="C57" s="27" t="s">
        <v>77</v>
      </c>
      <c r="D57" s="27" t="s">
        <v>24</v>
      </c>
      <c r="E57" s="27" t="s">
        <v>96</v>
      </c>
      <c r="F57" s="27" t="s">
        <v>59</v>
      </c>
      <c r="G57" s="27" t="s">
        <v>9</v>
      </c>
      <c r="H57" s="27"/>
      <c r="I57" s="27"/>
      <c r="J57" s="27" t="s">
        <v>10</v>
      </c>
      <c r="K57" s="28">
        <v>1670000</v>
      </c>
      <c r="L57" s="28">
        <f t="shared" si="5"/>
        <v>1670000</v>
      </c>
      <c r="N57" s="20"/>
    </row>
    <row r="58" spans="1:14" s="8" customFormat="1" ht="15.95" customHeight="1" thickBot="1" x14ac:dyDescent="0.3">
      <c r="A58" s="41"/>
      <c r="B58" s="3" t="s">
        <v>73</v>
      </c>
      <c r="C58" s="27" t="s">
        <v>77</v>
      </c>
      <c r="D58" s="27" t="s">
        <v>24</v>
      </c>
      <c r="E58" s="27" t="s">
        <v>96</v>
      </c>
      <c r="F58" s="27" t="s">
        <v>48</v>
      </c>
      <c r="G58" s="27" t="s">
        <v>9</v>
      </c>
      <c r="H58" s="27"/>
      <c r="I58" s="27"/>
      <c r="J58" s="27" t="s">
        <v>10</v>
      </c>
      <c r="K58" s="28">
        <v>1757087.12</v>
      </c>
      <c r="L58" s="28">
        <f t="shared" si="5"/>
        <v>1757087.12</v>
      </c>
      <c r="N58" s="20"/>
    </row>
    <row r="59" spans="1:14" s="8" customFormat="1" ht="15.95" customHeight="1" thickBot="1" x14ac:dyDescent="0.3">
      <c r="A59" s="41"/>
      <c r="B59" s="3" t="s">
        <v>73</v>
      </c>
      <c r="C59" s="27" t="s">
        <v>77</v>
      </c>
      <c r="D59" s="27" t="s">
        <v>24</v>
      </c>
      <c r="E59" s="27" t="s">
        <v>96</v>
      </c>
      <c r="F59" s="27" t="s">
        <v>101</v>
      </c>
      <c r="G59" s="27" t="s">
        <v>9</v>
      </c>
      <c r="H59" s="27"/>
      <c r="I59" s="27"/>
      <c r="J59" s="27" t="s">
        <v>10</v>
      </c>
      <c r="K59" s="28">
        <v>480000</v>
      </c>
      <c r="L59" s="28">
        <f t="shared" si="5"/>
        <v>480000</v>
      </c>
      <c r="N59" s="20"/>
    </row>
    <row r="60" spans="1:14" s="8" customFormat="1" ht="15.95" customHeight="1" thickBot="1" x14ac:dyDescent="0.3">
      <c r="A60" s="41"/>
      <c r="B60" s="3" t="s">
        <v>73</v>
      </c>
      <c r="C60" s="27" t="s">
        <v>77</v>
      </c>
      <c r="D60" s="27" t="s">
        <v>24</v>
      </c>
      <c r="E60" s="27" t="s">
        <v>96</v>
      </c>
      <c r="F60" s="27" t="s">
        <v>51</v>
      </c>
      <c r="G60" s="27" t="s">
        <v>9</v>
      </c>
      <c r="H60" s="27"/>
      <c r="I60" s="27"/>
      <c r="J60" s="27" t="s">
        <v>10</v>
      </c>
      <c r="K60" s="28">
        <v>6000</v>
      </c>
      <c r="L60" s="28">
        <f t="shared" si="5"/>
        <v>6000</v>
      </c>
      <c r="N60" s="20"/>
    </row>
    <row r="61" spans="1:14" s="8" customFormat="1" ht="15.95" customHeight="1" thickBot="1" x14ac:dyDescent="0.3">
      <c r="A61" s="41"/>
      <c r="B61" s="3" t="s">
        <v>73</v>
      </c>
      <c r="C61" s="27" t="s">
        <v>77</v>
      </c>
      <c r="D61" s="27" t="s">
        <v>24</v>
      </c>
      <c r="E61" s="27" t="s">
        <v>96</v>
      </c>
      <c r="F61" s="27" t="s">
        <v>60</v>
      </c>
      <c r="G61" s="27" t="s">
        <v>9</v>
      </c>
      <c r="H61" s="27"/>
      <c r="I61" s="27"/>
      <c r="J61" s="27" t="s">
        <v>10</v>
      </c>
      <c r="K61" s="28">
        <v>10000</v>
      </c>
      <c r="L61" s="28">
        <f t="shared" si="5"/>
        <v>10000</v>
      </c>
      <c r="N61" s="20"/>
    </row>
    <row r="62" spans="1:14" s="8" customFormat="1" ht="15.95" customHeight="1" thickBot="1" x14ac:dyDescent="0.3">
      <c r="A62" s="43"/>
      <c r="B62" s="33" t="s">
        <v>73</v>
      </c>
      <c r="C62" s="34" t="s">
        <v>77</v>
      </c>
      <c r="D62" s="34" t="s">
        <v>112</v>
      </c>
      <c r="E62" s="34" t="s">
        <v>14</v>
      </c>
      <c r="F62" s="34" t="s">
        <v>13</v>
      </c>
      <c r="G62" s="34" t="s">
        <v>9</v>
      </c>
      <c r="H62" s="34"/>
      <c r="I62" s="34"/>
      <c r="J62" s="34" t="s">
        <v>10</v>
      </c>
      <c r="K62" s="35">
        <f>K63</f>
        <v>909300</v>
      </c>
      <c r="L62" s="35">
        <f>L63</f>
        <v>909300</v>
      </c>
      <c r="N62" s="20"/>
    </row>
    <row r="63" spans="1:14" s="6" customFormat="1" ht="15.95" customHeight="1" thickBot="1" x14ac:dyDescent="0.3">
      <c r="A63" s="41"/>
      <c r="B63" s="3" t="s">
        <v>73</v>
      </c>
      <c r="C63" s="25" t="s">
        <v>77</v>
      </c>
      <c r="D63" s="25" t="s">
        <v>78</v>
      </c>
      <c r="E63" s="25" t="s">
        <v>14</v>
      </c>
      <c r="F63" s="25" t="s">
        <v>13</v>
      </c>
      <c r="G63" s="25" t="s">
        <v>9</v>
      </c>
      <c r="H63" s="25"/>
      <c r="I63" s="25"/>
      <c r="J63" s="25" t="s">
        <v>10</v>
      </c>
      <c r="K63" s="28">
        <f>K64+K66+K67+K68</f>
        <v>909300</v>
      </c>
      <c r="L63" s="28">
        <f>L64+L66+L67+L68</f>
        <v>909300</v>
      </c>
      <c r="N63" s="19"/>
    </row>
    <row r="64" spans="1:14" s="8" customFormat="1" ht="15.95" customHeight="1" thickBot="1" x14ac:dyDescent="0.3">
      <c r="A64" s="41"/>
      <c r="B64" s="3" t="s">
        <v>73</v>
      </c>
      <c r="C64" s="27" t="s">
        <v>77</v>
      </c>
      <c r="D64" s="27" t="s">
        <v>78</v>
      </c>
      <c r="E64" s="27" t="s">
        <v>79</v>
      </c>
      <c r="F64" s="27" t="s">
        <v>49</v>
      </c>
      <c r="G64" s="27" t="s">
        <v>9</v>
      </c>
      <c r="H64" s="27"/>
      <c r="I64" s="27"/>
      <c r="J64" s="27" t="s">
        <v>10</v>
      </c>
      <c r="K64" s="28">
        <v>523900</v>
      </c>
      <c r="L64" s="28">
        <f>K64</f>
        <v>523900</v>
      </c>
      <c r="N64" s="20"/>
    </row>
    <row r="65" spans="1:14" s="8" customFormat="1" ht="15.95" hidden="1" customHeight="1" thickBot="1" x14ac:dyDescent="0.3">
      <c r="A65" s="39"/>
      <c r="B65" s="3" t="s">
        <v>73</v>
      </c>
      <c r="C65" s="25">
        <v>992</v>
      </c>
      <c r="D65" s="25" t="s">
        <v>25</v>
      </c>
      <c r="E65" s="25" t="s">
        <v>14</v>
      </c>
      <c r="F65" s="25" t="s">
        <v>13</v>
      </c>
      <c r="G65" s="25" t="s">
        <v>9</v>
      </c>
      <c r="H65" s="25"/>
      <c r="I65" s="25"/>
      <c r="J65" s="25" t="s">
        <v>10</v>
      </c>
      <c r="K65" s="26">
        <f>K69</f>
        <v>30000</v>
      </c>
      <c r="L65" s="26">
        <f t="shared" si="0"/>
        <v>30000</v>
      </c>
      <c r="N65" s="20"/>
    </row>
    <row r="66" spans="1:14" s="8" customFormat="1" ht="15.95" customHeight="1" thickBot="1" x14ac:dyDescent="0.3">
      <c r="A66" s="41"/>
      <c r="B66" s="3" t="s">
        <v>73</v>
      </c>
      <c r="C66" s="27" t="s">
        <v>77</v>
      </c>
      <c r="D66" s="27" t="s">
        <v>78</v>
      </c>
      <c r="E66" s="27" t="s">
        <v>79</v>
      </c>
      <c r="F66" s="27" t="s">
        <v>58</v>
      </c>
      <c r="G66" s="27" t="s">
        <v>9</v>
      </c>
      <c r="H66" s="27"/>
      <c r="I66" s="27"/>
      <c r="J66" s="27" t="s">
        <v>10</v>
      </c>
      <c r="K66" s="28">
        <v>185400</v>
      </c>
      <c r="L66" s="28">
        <f>K66</f>
        <v>185400</v>
      </c>
      <c r="M66" s="9"/>
      <c r="N66" s="20"/>
    </row>
    <row r="67" spans="1:14" s="8" customFormat="1" ht="15.95" customHeight="1" thickBot="1" x14ac:dyDescent="0.3">
      <c r="A67" s="41"/>
      <c r="B67" s="3" t="s">
        <v>73</v>
      </c>
      <c r="C67" s="27" t="s">
        <v>77</v>
      </c>
      <c r="D67" s="27" t="s">
        <v>78</v>
      </c>
      <c r="E67" s="27" t="s">
        <v>141</v>
      </c>
      <c r="F67" s="27" t="s">
        <v>49</v>
      </c>
      <c r="G67" s="27" t="s">
        <v>9</v>
      </c>
      <c r="H67" s="27"/>
      <c r="I67" s="27"/>
      <c r="J67" s="27" t="s">
        <v>10</v>
      </c>
      <c r="K67" s="28">
        <v>110000</v>
      </c>
      <c r="L67" s="28">
        <f>K67</f>
        <v>110000</v>
      </c>
      <c r="M67" s="9"/>
      <c r="N67" s="20"/>
    </row>
    <row r="68" spans="1:14" s="8" customFormat="1" ht="15.95" customHeight="1" thickBot="1" x14ac:dyDescent="0.3">
      <c r="A68" s="41"/>
      <c r="B68" s="3" t="s">
        <v>73</v>
      </c>
      <c r="C68" s="27" t="s">
        <v>77</v>
      </c>
      <c r="D68" s="27" t="s">
        <v>78</v>
      </c>
      <c r="E68" s="27" t="s">
        <v>141</v>
      </c>
      <c r="F68" s="27" t="s">
        <v>58</v>
      </c>
      <c r="G68" s="27" t="s">
        <v>9</v>
      </c>
      <c r="H68" s="27"/>
      <c r="I68" s="27"/>
      <c r="J68" s="27" t="s">
        <v>10</v>
      </c>
      <c r="K68" s="28">
        <v>90000</v>
      </c>
      <c r="L68" s="28">
        <f>K68</f>
        <v>90000</v>
      </c>
      <c r="M68" s="9"/>
      <c r="N68" s="20"/>
    </row>
    <row r="69" spans="1:14" s="8" customFormat="1" ht="15.95" customHeight="1" thickBot="1" x14ac:dyDescent="0.3">
      <c r="A69" s="43"/>
      <c r="B69" s="33" t="s">
        <v>73</v>
      </c>
      <c r="C69" s="34">
        <v>992</v>
      </c>
      <c r="D69" s="34" t="s">
        <v>76</v>
      </c>
      <c r="E69" s="34" t="s">
        <v>14</v>
      </c>
      <c r="F69" s="34" t="s">
        <v>13</v>
      </c>
      <c r="G69" s="34" t="s">
        <v>9</v>
      </c>
      <c r="H69" s="34"/>
      <c r="I69" s="34"/>
      <c r="J69" s="34" t="s">
        <v>10</v>
      </c>
      <c r="K69" s="35">
        <f>SUM(K70:K70)</f>
        <v>30000</v>
      </c>
      <c r="L69" s="35">
        <f t="shared" si="0"/>
        <v>30000</v>
      </c>
      <c r="N69" s="20"/>
    </row>
    <row r="70" spans="1:14" s="8" customFormat="1" ht="15.95" customHeight="1" thickBot="1" x14ac:dyDescent="0.3">
      <c r="A70" s="41"/>
      <c r="B70" s="3" t="s">
        <v>73</v>
      </c>
      <c r="C70" s="27">
        <v>992</v>
      </c>
      <c r="D70" s="27" t="s">
        <v>76</v>
      </c>
      <c r="E70" s="27" t="s">
        <v>95</v>
      </c>
      <c r="F70" s="27" t="s">
        <v>48</v>
      </c>
      <c r="G70" s="27" t="s">
        <v>9</v>
      </c>
      <c r="H70" s="27"/>
      <c r="I70" s="27"/>
      <c r="J70" s="27" t="s">
        <v>10</v>
      </c>
      <c r="K70" s="28">
        <v>30000</v>
      </c>
      <c r="L70" s="28">
        <f t="shared" si="0"/>
        <v>30000</v>
      </c>
      <c r="N70" s="20"/>
    </row>
    <row r="71" spans="1:14" s="6" customFormat="1" ht="15.95" customHeight="1" thickBot="1" x14ac:dyDescent="0.3">
      <c r="A71" s="43"/>
      <c r="B71" s="33" t="s">
        <v>73</v>
      </c>
      <c r="C71" s="34">
        <v>992</v>
      </c>
      <c r="D71" s="34" t="s">
        <v>26</v>
      </c>
      <c r="E71" s="34" t="s">
        <v>14</v>
      </c>
      <c r="F71" s="34" t="s">
        <v>13</v>
      </c>
      <c r="G71" s="34" t="s">
        <v>9</v>
      </c>
      <c r="H71" s="34"/>
      <c r="I71" s="34"/>
      <c r="J71" s="34" t="s">
        <v>66</v>
      </c>
      <c r="K71" s="35">
        <f>K72+K76</f>
        <v>6538129.7599999998</v>
      </c>
      <c r="L71" s="35">
        <f t="shared" si="0"/>
        <v>6538129.7599999998</v>
      </c>
      <c r="N71" s="19"/>
    </row>
    <row r="72" spans="1:14" s="8" customFormat="1" ht="15.95" customHeight="1" thickBot="1" x14ac:dyDescent="0.3">
      <c r="A72" s="41"/>
      <c r="B72" s="3" t="s">
        <v>73</v>
      </c>
      <c r="C72" s="25">
        <v>992</v>
      </c>
      <c r="D72" s="25" t="s">
        <v>27</v>
      </c>
      <c r="E72" s="25" t="s">
        <v>14</v>
      </c>
      <c r="F72" s="25" t="s">
        <v>13</v>
      </c>
      <c r="G72" s="25" t="s">
        <v>9</v>
      </c>
      <c r="H72" s="25"/>
      <c r="I72" s="25"/>
      <c r="J72" s="25" t="s">
        <v>66</v>
      </c>
      <c r="K72" s="26">
        <f>K73+K74+K75</f>
        <v>6378129.7599999998</v>
      </c>
      <c r="L72" s="26">
        <f t="shared" si="0"/>
        <v>6378129.7599999998</v>
      </c>
      <c r="N72" s="20"/>
    </row>
    <row r="73" spans="1:14" s="8" customFormat="1" ht="15.95" customHeight="1" thickBot="1" x14ac:dyDescent="0.3">
      <c r="A73" s="41"/>
      <c r="B73" s="3" t="s">
        <v>73</v>
      </c>
      <c r="C73" s="27">
        <v>992</v>
      </c>
      <c r="D73" s="27" t="s">
        <v>27</v>
      </c>
      <c r="E73" s="27" t="s">
        <v>94</v>
      </c>
      <c r="F73" s="27" t="s">
        <v>48</v>
      </c>
      <c r="G73" s="27" t="s">
        <v>9</v>
      </c>
      <c r="H73" s="27"/>
      <c r="I73" s="27"/>
      <c r="J73" s="27" t="s">
        <v>11</v>
      </c>
      <c r="K73" s="28">
        <v>2387229.7599999998</v>
      </c>
      <c r="L73" s="28">
        <f t="shared" si="0"/>
        <v>2387229.7599999998</v>
      </c>
      <c r="N73" s="20"/>
    </row>
    <row r="74" spans="1:14" s="8" customFormat="1" ht="15.95" customHeight="1" thickBot="1" x14ac:dyDescent="0.3">
      <c r="A74" s="41"/>
      <c r="B74" s="3" t="s">
        <v>73</v>
      </c>
      <c r="C74" s="27">
        <v>992</v>
      </c>
      <c r="D74" s="27" t="s">
        <v>27</v>
      </c>
      <c r="E74" s="27" t="s">
        <v>113</v>
      </c>
      <c r="F74" s="27" t="s">
        <v>48</v>
      </c>
      <c r="G74" s="27" t="s">
        <v>9</v>
      </c>
      <c r="H74" s="27"/>
      <c r="I74" s="27"/>
      <c r="J74" s="27" t="s">
        <v>11</v>
      </c>
      <c r="K74" s="28">
        <v>2173100</v>
      </c>
      <c r="L74" s="28">
        <f>K74</f>
        <v>2173100</v>
      </c>
      <c r="N74" s="20"/>
    </row>
    <row r="75" spans="1:14" s="6" customFormat="1" ht="15.95" customHeight="1" thickBot="1" x14ac:dyDescent="0.3">
      <c r="A75" s="41"/>
      <c r="B75" s="3" t="s">
        <v>73</v>
      </c>
      <c r="C75" s="27">
        <v>992</v>
      </c>
      <c r="D75" s="27" t="s">
        <v>27</v>
      </c>
      <c r="E75" s="27" t="s">
        <v>114</v>
      </c>
      <c r="F75" s="27" t="s">
        <v>48</v>
      </c>
      <c r="G75" s="27" t="s">
        <v>9</v>
      </c>
      <c r="H75" s="27"/>
      <c r="I75" s="27"/>
      <c r="J75" s="27" t="s">
        <v>11</v>
      </c>
      <c r="K75" s="28">
        <v>1817800</v>
      </c>
      <c r="L75" s="28">
        <f t="shared" si="0"/>
        <v>1817800</v>
      </c>
      <c r="N75" s="19"/>
    </row>
    <row r="76" spans="1:14" s="6" customFormat="1" ht="15.95" customHeight="1" thickBot="1" x14ac:dyDescent="0.3">
      <c r="A76" s="41"/>
      <c r="B76" s="3" t="s">
        <v>73</v>
      </c>
      <c r="C76" s="25">
        <v>992</v>
      </c>
      <c r="D76" s="25" t="s">
        <v>28</v>
      </c>
      <c r="E76" s="25" t="s">
        <v>14</v>
      </c>
      <c r="F76" s="25" t="s">
        <v>13</v>
      </c>
      <c r="G76" s="25" t="s">
        <v>9</v>
      </c>
      <c r="H76" s="25"/>
      <c r="I76" s="25"/>
      <c r="J76" s="25" t="s">
        <v>10</v>
      </c>
      <c r="K76" s="26">
        <f>SUM(K77:K79)</f>
        <v>160000</v>
      </c>
      <c r="L76" s="26">
        <f t="shared" si="0"/>
        <v>160000</v>
      </c>
      <c r="N76" s="19"/>
    </row>
    <row r="77" spans="1:14" s="6" customFormat="1" ht="15.95" customHeight="1" thickBot="1" x14ac:dyDescent="0.3">
      <c r="A77" s="39"/>
      <c r="B77" s="3" t="s">
        <v>73</v>
      </c>
      <c r="C77" s="27">
        <v>992</v>
      </c>
      <c r="D77" s="27" t="s">
        <v>28</v>
      </c>
      <c r="E77" s="27" t="s">
        <v>93</v>
      </c>
      <c r="F77" s="27" t="s">
        <v>48</v>
      </c>
      <c r="G77" s="27" t="s">
        <v>9</v>
      </c>
      <c r="H77" s="27"/>
      <c r="I77" s="27"/>
      <c r="J77" s="27" t="s">
        <v>10</v>
      </c>
      <c r="K77" s="28">
        <v>50000</v>
      </c>
      <c r="L77" s="28">
        <f t="shared" si="0"/>
        <v>50000</v>
      </c>
      <c r="N77" s="19"/>
    </row>
    <row r="78" spans="1:14" s="6" customFormat="1" ht="15.95" customHeight="1" thickBot="1" x14ac:dyDescent="0.3">
      <c r="A78" s="39"/>
      <c r="B78" s="3" t="s">
        <v>73</v>
      </c>
      <c r="C78" s="27">
        <v>992</v>
      </c>
      <c r="D78" s="27" t="s">
        <v>28</v>
      </c>
      <c r="E78" s="27" t="s">
        <v>93</v>
      </c>
      <c r="F78" s="27" t="s">
        <v>103</v>
      </c>
      <c r="G78" s="27" t="s">
        <v>9</v>
      </c>
      <c r="H78" s="27"/>
      <c r="I78" s="27"/>
      <c r="J78" s="27" t="s">
        <v>10</v>
      </c>
      <c r="K78" s="28">
        <v>100000</v>
      </c>
      <c r="L78" s="28">
        <f t="shared" si="0"/>
        <v>100000</v>
      </c>
      <c r="N78" s="19"/>
    </row>
    <row r="79" spans="1:14" s="6" customFormat="1" ht="15.95" customHeight="1" thickBot="1" x14ac:dyDescent="0.3">
      <c r="A79" s="41"/>
      <c r="B79" s="3" t="s">
        <v>73</v>
      </c>
      <c r="C79" s="27">
        <v>992</v>
      </c>
      <c r="D79" s="27" t="s">
        <v>28</v>
      </c>
      <c r="E79" s="27" t="s">
        <v>92</v>
      </c>
      <c r="F79" s="27" t="s">
        <v>48</v>
      </c>
      <c r="G79" s="27" t="s">
        <v>9</v>
      </c>
      <c r="H79" s="27"/>
      <c r="I79" s="27"/>
      <c r="J79" s="27" t="s">
        <v>10</v>
      </c>
      <c r="K79" s="28">
        <v>10000</v>
      </c>
      <c r="L79" s="28">
        <f t="shared" si="0"/>
        <v>10000</v>
      </c>
      <c r="N79" s="19"/>
    </row>
    <row r="80" spans="1:14" s="6" customFormat="1" ht="15.95" customHeight="1" thickBot="1" x14ac:dyDescent="0.3">
      <c r="A80" s="42"/>
      <c r="B80" s="33" t="s">
        <v>73</v>
      </c>
      <c r="C80" s="34">
        <v>992</v>
      </c>
      <c r="D80" s="34" t="s">
        <v>29</v>
      </c>
      <c r="E80" s="34" t="s">
        <v>14</v>
      </c>
      <c r="F80" s="34" t="s">
        <v>13</v>
      </c>
      <c r="G80" s="34" t="s">
        <v>9</v>
      </c>
      <c r="H80" s="34"/>
      <c r="I80" s="34"/>
      <c r="J80" s="34" t="s">
        <v>66</v>
      </c>
      <c r="K80" s="35">
        <f>K81+K85+K92</f>
        <v>14038228.42</v>
      </c>
      <c r="L80" s="35">
        <f t="shared" si="0"/>
        <v>14038228.42</v>
      </c>
      <c r="N80" s="19"/>
    </row>
    <row r="81" spans="1:14" s="6" customFormat="1" ht="15.95" customHeight="1" thickBot="1" x14ac:dyDescent="0.3">
      <c r="A81" s="41"/>
      <c r="B81" s="3" t="s">
        <v>73</v>
      </c>
      <c r="C81" s="25">
        <v>992</v>
      </c>
      <c r="D81" s="25" t="s">
        <v>30</v>
      </c>
      <c r="E81" s="25" t="s">
        <v>14</v>
      </c>
      <c r="F81" s="25" t="s">
        <v>13</v>
      </c>
      <c r="G81" s="25" t="s">
        <v>9</v>
      </c>
      <c r="H81" s="25"/>
      <c r="I81" s="25"/>
      <c r="J81" s="25" t="s">
        <v>66</v>
      </c>
      <c r="K81" s="26">
        <f>K82+K83+K84</f>
        <v>8300000</v>
      </c>
      <c r="L81" s="26">
        <f t="shared" si="0"/>
        <v>8300000</v>
      </c>
      <c r="N81" s="19"/>
    </row>
    <row r="82" spans="1:14" s="8" customFormat="1" ht="15.95" customHeight="1" thickBot="1" x14ac:dyDescent="0.3">
      <c r="A82" s="41"/>
      <c r="B82" s="3" t="s">
        <v>73</v>
      </c>
      <c r="C82" s="27">
        <v>992</v>
      </c>
      <c r="D82" s="27" t="s">
        <v>30</v>
      </c>
      <c r="E82" s="27" t="s">
        <v>98</v>
      </c>
      <c r="F82" s="27" t="s">
        <v>48</v>
      </c>
      <c r="G82" s="27" t="s">
        <v>9</v>
      </c>
      <c r="H82" s="27"/>
      <c r="I82" s="27"/>
      <c r="J82" s="27" t="s">
        <v>10</v>
      </c>
      <c r="K82" s="28">
        <v>300000</v>
      </c>
      <c r="L82" s="28">
        <f t="shared" si="0"/>
        <v>300000</v>
      </c>
      <c r="N82" s="20"/>
    </row>
    <row r="83" spans="1:14" s="8" customFormat="1" ht="15.95" customHeight="1" thickBot="1" x14ac:dyDescent="0.3">
      <c r="A83" s="41"/>
      <c r="B83" s="3" t="s">
        <v>73</v>
      </c>
      <c r="C83" s="27">
        <v>992</v>
      </c>
      <c r="D83" s="27" t="s">
        <v>30</v>
      </c>
      <c r="E83" s="27" t="s">
        <v>98</v>
      </c>
      <c r="F83" s="27" t="s">
        <v>101</v>
      </c>
      <c r="G83" s="27" t="s">
        <v>9</v>
      </c>
      <c r="H83" s="27"/>
      <c r="I83" s="27"/>
      <c r="J83" s="27" t="s">
        <v>10</v>
      </c>
      <c r="K83" s="28">
        <v>1400000</v>
      </c>
      <c r="L83" s="28">
        <f t="shared" ref="L83" si="6">K83</f>
        <v>1400000</v>
      </c>
      <c r="N83" s="20"/>
    </row>
    <row r="84" spans="1:14" s="8" customFormat="1" ht="15.95" customHeight="1" thickBot="1" x14ac:dyDescent="0.3">
      <c r="A84" s="41"/>
      <c r="B84" s="3" t="s">
        <v>73</v>
      </c>
      <c r="C84" s="27" t="s">
        <v>77</v>
      </c>
      <c r="D84" s="27" t="s">
        <v>30</v>
      </c>
      <c r="E84" s="27" t="s">
        <v>115</v>
      </c>
      <c r="F84" s="27" t="s">
        <v>107</v>
      </c>
      <c r="G84" s="27" t="s">
        <v>9</v>
      </c>
      <c r="H84" s="27"/>
      <c r="I84" s="27"/>
      <c r="J84" s="27" t="s">
        <v>10</v>
      </c>
      <c r="K84" s="28">
        <v>6600000</v>
      </c>
      <c r="L84" s="28">
        <f t="shared" si="0"/>
        <v>6600000</v>
      </c>
      <c r="N84" s="20"/>
    </row>
    <row r="85" spans="1:14" s="8" customFormat="1" ht="15.95" customHeight="1" thickBot="1" x14ac:dyDescent="0.3">
      <c r="A85" s="41"/>
      <c r="B85" s="3" t="s">
        <v>73</v>
      </c>
      <c r="C85" s="25">
        <v>992</v>
      </c>
      <c r="D85" s="25" t="s">
        <v>31</v>
      </c>
      <c r="E85" s="25" t="s">
        <v>14</v>
      </c>
      <c r="F85" s="25" t="s">
        <v>13</v>
      </c>
      <c r="G85" s="25" t="s">
        <v>9</v>
      </c>
      <c r="H85" s="25"/>
      <c r="I85" s="25"/>
      <c r="J85" s="25" t="s">
        <v>66</v>
      </c>
      <c r="K85" s="26">
        <f>K86+K87+K88+K89+K90+K91</f>
        <v>5730800</v>
      </c>
      <c r="L85" s="26">
        <f t="shared" si="0"/>
        <v>5730800</v>
      </c>
      <c r="N85" s="20"/>
    </row>
    <row r="86" spans="1:14" s="8" customFormat="1" ht="15.95" customHeight="1" thickBot="1" x14ac:dyDescent="0.3">
      <c r="A86" s="41"/>
      <c r="B86" s="3" t="s">
        <v>73</v>
      </c>
      <c r="C86" s="27">
        <v>992</v>
      </c>
      <c r="D86" s="27" t="s">
        <v>31</v>
      </c>
      <c r="E86" s="27" t="s">
        <v>99</v>
      </c>
      <c r="F86" s="27" t="s">
        <v>48</v>
      </c>
      <c r="G86" s="27" t="s">
        <v>9</v>
      </c>
      <c r="H86" s="27"/>
      <c r="I86" s="27"/>
      <c r="J86" s="27" t="s">
        <v>10</v>
      </c>
      <c r="K86" s="28">
        <v>100000</v>
      </c>
      <c r="L86" s="28">
        <f t="shared" si="0"/>
        <v>100000</v>
      </c>
      <c r="N86" s="20"/>
    </row>
    <row r="87" spans="1:14" s="8" customFormat="1" ht="15.95" customHeight="1" thickBot="1" x14ac:dyDescent="0.3">
      <c r="A87" s="41"/>
      <c r="B87" s="3" t="s">
        <v>73</v>
      </c>
      <c r="C87" s="27">
        <v>992</v>
      </c>
      <c r="D87" s="27" t="s">
        <v>31</v>
      </c>
      <c r="E87" s="27" t="s">
        <v>83</v>
      </c>
      <c r="F87" s="27" t="s">
        <v>48</v>
      </c>
      <c r="G87" s="27" t="s">
        <v>9</v>
      </c>
      <c r="H87" s="27"/>
      <c r="I87" s="27"/>
      <c r="J87" s="27" t="s">
        <v>10</v>
      </c>
      <c r="K87" s="28">
        <v>650800</v>
      </c>
      <c r="L87" s="28">
        <f t="shared" si="0"/>
        <v>650800</v>
      </c>
      <c r="N87" s="20"/>
    </row>
    <row r="88" spans="1:14" s="8" customFormat="1" ht="15.95" customHeight="1" thickBot="1" x14ac:dyDescent="0.3">
      <c r="A88" s="41"/>
      <c r="B88" s="3" t="s">
        <v>73</v>
      </c>
      <c r="C88" s="27">
        <v>992</v>
      </c>
      <c r="D88" s="27" t="s">
        <v>31</v>
      </c>
      <c r="E88" s="27" t="s">
        <v>83</v>
      </c>
      <c r="F88" s="27" t="s">
        <v>101</v>
      </c>
      <c r="G88" s="27" t="s">
        <v>9</v>
      </c>
      <c r="H88" s="27"/>
      <c r="I88" s="27"/>
      <c r="J88" s="27" t="s">
        <v>10</v>
      </c>
      <c r="K88" s="28">
        <v>2100000</v>
      </c>
      <c r="L88" s="28">
        <f t="shared" si="0"/>
        <v>2100000</v>
      </c>
      <c r="N88" s="20"/>
    </row>
    <row r="89" spans="1:14" s="8" customFormat="1" ht="15.95" customHeight="1" thickBot="1" x14ac:dyDescent="0.3">
      <c r="A89" s="41"/>
      <c r="B89" s="3" t="s">
        <v>73</v>
      </c>
      <c r="C89" s="27">
        <v>992</v>
      </c>
      <c r="D89" s="27" t="s">
        <v>31</v>
      </c>
      <c r="E89" s="27" t="s">
        <v>116</v>
      </c>
      <c r="F89" s="27" t="s">
        <v>48</v>
      </c>
      <c r="G89" s="27" t="s">
        <v>9</v>
      </c>
      <c r="H89" s="27"/>
      <c r="I89" s="27"/>
      <c r="J89" s="27" t="s">
        <v>10</v>
      </c>
      <c r="K89" s="28">
        <v>400000</v>
      </c>
      <c r="L89" s="28">
        <f t="shared" si="0"/>
        <v>400000</v>
      </c>
      <c r="N89" s="20"/>
    </row>
    <row r="90" spans="1:14" s="8" customFormat="1" ht="15.95" customHeight="1" thickBot="1" x14ac:dyDescent="0.3">
      <c r="A90" s="41"/>
      <c r="B90" s="3" t="s">
        <v>73</v>
      </c>
      <c r="C90" s="27">
        <v>992</v>
      </c>
      <c r="D90" s="27" t="s">
        <v>31</v>
      </c>
      <c r="E90" s="27" t="s">
        <v>40</v>
      </c>
      <c r="F90" s="27" t="s">
        <v>48</v>
      </c>
      <c r="G90" s="27" t="s">
        <v>9</v>
      </c>
      <c r="H90" s="27"/>
      <c r="I90" s="27"/>
      <c r="J90" s="27" t="s">
        <v>10</v>
      </c>
      <c r="K90" s="28">
        <v>1880000</v>
      </c>
      <c r="L90" s="28">
        <f t="shared" si="0"/>
        <v>1880000</v>
      </c>
      <c r="N90" s="20"/>
    </row>
    <row r="91" spans="1:14" s="8" customFormat="1" ht="15.95" customHeight="1" thickBot="1" x14ac:dyDescent="0.3">
      <c r="A91" s="41"/>
      <c r="B91" s="3" t="s">
        <v>73</v>
      </c>
      <c r="C91" s="27">
        <v>992</v>
      </c>
      <c r="D91" s="27" t="s">
        <v>31</v>
      </c>
      <c r="E91" s="27" t="s">
        <v>136</v>
      </c>
      <c r="F91" s="27" t="s">
        <v>48</v>
      </c>
      <c r="G91" s="27" t="s">
        <v>9</v>
      </c>
      <c r="H91" s="27"/>
      <c r="I91" s="27"/>
      <c r="J91" s="27" t="s">
        <v>10</v>
      </c>
      <c r="K91" s="28">
        <v>600000</v>
      </c>
      <c r="L91" s="28">
        <f t="shared" ref="L91" si="7">K91</f>
        <v>600000</v>
      </c>
      <c r="N91" s="20"/>
    </row>
    <row r="92" spans="1:14" s="8" customFormat="1" ht="15.95" customHeight="1" thickBot="1" x14ac:dyDescent="0.3">
      <c r="A92" s="41"/>
      <c r="B92" s="3" t="s">
        <v>73</v>
      </c>
      <c r="C92" s="25">
        <v>992</v>
      </c>
      <c r="D92" s="25" t="s">
        <v>32</v>
      </c>
      <c r="E92" s="25" t="s">
        <v>14</v>
      </c>
      <c r="F92" s="25" t="s">
        <v>13</v>
      </c>
      <c r="G92" s="25" t="s">
        <v>9</v>
      </c>
      <c r="H92" s="25"/>
      <c r="I92" s="25"/>
      <c r="J92" s="25" t="s">
        <v>10</v>
      </c>
      <c r="K92" s="26">
        <f>K93</f>
        <v>7428.42</v>
      </c>
      <c r="L92" s="26">
        <f t="shared" si="0"/>
        <v>7428.42</v>
      </c>
      <c r="N92" s="20"/>
    </row>
    <row r="93" spans="1:14" s="8" customFormat="1" ht="15.95" customHeight="1" thickBot="1" x14ac:dyDescent="0.3">
      <c r="A93" s="41"/>
      <c r="B93" s="3" t="s">
        <v>73</v>
      </c>
      <c r="C93" s="27">
        <v>992</v>
      </c>
      <c r="D93" s="27" t="s">
        <v>32</v>
      </c>
      <c r="E93" s="27" t="s">
        <v>121</v>
      </c>
      <c r="F93" s="27" t="s">
        <v>48</v>
      </c>
      <c r="G93" s="27" t="s">
        <v>9</v>
      </c>
      <c r="H93" s="27"/>
      <c r="I93" s="27"/>
      <c r="J93" s="27" t="s">
        <v>10</v>
      </c>
      <c r="K93" s="28">
        <v>7428.42</v>
      </c>
      <c r="L93" s="28">
        <f t="shared" si="0"/>
        <v>7428.42</v>
      </c>
      <c r="N93" s="20"/>
    </row>
    <row r="94" spans="1:14" s="8" customFormat="1" ht="15.95" customHeight="1" thickBot="1" x14ac:dyDescent="0.3">
      <c r="A94" s="43"/>
      <c r="B94" s="33" t="s">
        <v>73</v>
      </c>
      <c r="C94" s="37">
        <v>992</v>
      </c>
      <c r="D94" s="37" t="s">
        <v>119</v>
      </c>
      <c r="E94" s="37" t="s">
        <v>14</v>
      </c>
      <c r="F94" s="37" t="s">
        <v>13</v>
      </c>
      <c r="G94" s="37" t="s">
        <v>9</v>
      </c>
      <c r="H94" s="37"/>
      <c r="I94" s="37"/>
      <c r="J94" s="37" t="s">
        <v>10</v>
      </c>
      <c r="K94" s="38">
        <f>K95+K97</f>
        <v>45000</v>
      </c>
      <c r="L94" s="38">
        <f t="shared" ref="L94" si="8">K94</f>
        <v>45000</v>
      </c>
      <c r="N94" s="20"/>
    </row>
    <row r="95" spans="1:14" s="8" customFormat="1" ht="15.95" customHeight="1" thickBot="1" x14ac:dyDescent="0.3">
      <c r="A95" s="41"/>
      <c r="B95" s="3" t="s">
        <v>73</v>
      </c>
      <c r="C95" s="29">
        <v>992</v>
      </c>
      <c r="D95" s="29" t="s">
        <v>90</v>
      </c>
      <c r="E95" s="29" t="s">
        <v>14</v>
      </c>
      <c r="F95" s="29" t="s">
        <v>13</v>
      </c>
      <c r="G95" s="29" t="s">
        <v>9</v>
      </c>
      <c r="H95" s="29"/>
      <c r="I95" s="29"/>
      <c r="J95" s="29" t="s">
        <v>10</v>
      </c>
      <c r="K95" s="30">
        <f>K96</f>
        <v>30000</v>
      </c>
      <c r="L95" s="30">
        <f t="shared" si="0"/>
        <v>30000</v>
      </c>
      <c r="N95" s="20"/>
    </row>
    <row r="96" spans="1:14" s="8" customFormat="1" ht="15.95" customHeight="1" thickBot="1" x14ac:dyDescent="0.3">
      <c r="A96" s="41"/>
      <c r="B96" s="3" t="s">
        <v>73</v>
      </c>
      <c r="C96" s="27" t="s">
        <v>77</v>
      </c>
      <c r="D96" s="27" t="s">
        <v>90</v>
      </c>
      <c r="E96" s="27" t="s">
        <v>91</v>
      </c>
      <c r="F96" s="27" t="s">
        <v>48</v>
      </c>
      <c r="G96" s="31" t="s">
        <v>9</v>
      </c>
      <c r="H96" s="31"/>
      <c r="I96" s="27"/>
      <c r="J96" s="31" t="s">
        <v>10</v>
      </c>
      <c r="K96" s="28">
        <v>30000</v>
      </c>
      <c r="L96" s="28">
        <f>K96</f>
        <v>30000</v>
      </c>
      <c r="N96" s="20"/>
    </row>
    <row r="97" spans="1:14" s="8" customFormat="1" ht="15.95" customHeight="1" thickBot="1" x14ac:dyDescent="0.3">
      <c r="A97" s="41"/>
      <c r="B97" s="3" t="s">
        <v>73</v>
      </c>
      <c r="C97" s="29">
        <v>992</v>
      </c>
      <c r="D97" s="29" t="s">
        <v>33</v>
      </c>
      <c r="E97" s="29" t="s">
        <v>14</v>
      </c>
      <c r="F97" s="29" t="s">
        <v>13</v>
      </c>
      <c r="G97" s="29" t="s">
        <v>9</v>
      </c>
      <c r="H97" s="29"/>
      <c r="I97" s="29"/>
      <c r="J97" s="29" t="s">
        <v>10</v>
      </c>
      <c r="K97" s="30">
        <f>K98</f>
        <v>15000</v>
      </c>
      <c r="L97" s="30">
        <f t="shared" si="0"/>
        <v>15000</v>
      </c>
      <c r="N97" s="20"/>
    </row>
    <row r="98" spans="1:14" s="8" customFormat="1" ht="15.95" customHeight="1" thickBot="1" x14ac:dyDescent="0.3">
      <c r="A98" s="41"/>
      <c r="B98" s="3" t="s">
        <v>73</v>
      </c>
      <c r="C98" s="31">
        <v>992</v>
      </c>
      <c r="D98" s="31" t="s">
        <v>33</v>
      </c>
      <c r="E98" s="31" t="s">
        <v>75</v>
      </c>
      <c r="F98" s="31" t="s">
        <v>48</v>
      </c>
      <c r="G98" s="31" t="s">
        <v>9</v>
      </c>
      <c r="H98" s="31"/>
      <c r="I98" s="31"/>
      <c r="J98" s="31" t="s">
        <v>10</v>
      </c>
      <c r="K98" s="32">
        <v>15000</v>
      </c>
      <c r="L98" s="32">
        <f t="shared" si="0"/>
        <v>15000</v>
      </c>
      <c r="N98" s="20"/>
    </row>
    <row r="99" spans="1:14" s="8" customFormat="1" ht="15.95" customHeight="1" thickBot="1" x14ac:dyDescent="0.3">
      <c r="A99" s="43"/>
      <c r="B99" s="33" t="s">
        <v>73</v>
      </c>
      <c r="C99" s="34">
        <v>992</v>
      </c>
      <c r="D99" s="34" t="s">
        <v>34</v>
      </c>
      <c r="E99" s="34" t="s">
        <v>14</v>
      </c>
      <c r="F99" s="34" t="s">
        <v>13</v>
      </c>
      <c r="G99" s="34" t="s">
        <v>9</v>
      </c>
      <c r="H99" s="34"/>
      <c r="I99" s="34"/>
      <c r="J99" s="34" t="s">
        <v>66</v>
      </c>
      <c r="K99" s="35">
        <f>K100+K112</f>
        <v>18881601</v>
      </c>
      <c r="L99" s="35">
        <f t="shared" si="0"/>
        <v>18881601</v>
      </c>
      <c r="N99" s="20"/>
    </row>
    <row r="100" spans="1:14" s="8" customFormat="1" ht="15.95" customHeight="1" thickBot="1" x14ac:dyDescent="0.3">
      <c r="A100" s="41"/>
      <c r="B100" s="3" t="s">
        <v>73</v>
      </c>
      <c r="C100" s="25">
        <v>992</v>
      </c>
      <c r="D100" s="25" t="s">
        <v>35</v>
      </c>
      <c r="E100" s="25" t="s">
        <v>14</v>
      </c>
      <c r="F100" s="25" t="s">
        <v>13</v>
      </c>
      <c r="G100" s="25" t="s">
        <v>9</v>
      </c>
      <c r="H100" s="25"/>
      <c r="I100" s="25"/>
      <c r="J100" s="25" t="s">
        <v>10</v>
      </c>
      <c r="K100" s="26">
        <f>K101+K102+K103+K104+K105+K106+K107+K108+K110+K111+K109</f>
        <v>18661601</v>
      </c>
      <c r="L100" s="26">
        <f t="shared" si="0"/>
        <v>18661601</v>
      </c>
      <c r="N100" s="20"/>
    </row>
    <row r="101" spans="1:14" s="8" customFormat="1" ht="15.95" customHeight="1" thickBot="1" x14ac:dyDescent="0.3">
      <c r="A101" s="39"/>
      <c r="B101" s="3" t="s">
        <v>73</v>
      </c>
      <c r="C101" s="27">
        <v>992</v>
      </c>
      <c r="D101" s="27" t="s">
        <v>35</v>
      </c>
      <c r="E101" s="27" t="s">
        <v>89</v>
      </c>
      <c r="F101" s="27" t="s">
        <v>52</v>
      </c>
      <c r="G101" s="27" t="s">
        <v>9</v>
      </c>
      <c r="H101" s="27"/>
      <c r="I101" s="27"/>
      <c r="J101" s="27" t="s">
        <v>10</v>
      </c>
      <c r="K101" s="28">
        <v>10500000</v>
      </c>
      <c r="L101" s="28">
        <f t="shared" si="0"/>
        <v>10500000</v>
      </c>
      <c r="N101" s="20"/>
    </row>
    <row r="102" spans="1:14" s="8" customFormat="1" ht="15.95" customHeight="1" thickBot="1" x14ac:dyDescent="0.3">
      <c r="A102" s="39"/>
      <c r="B102" s="3" t="s">
        <v>73</v>
      </c>
      <c r="C102" s="27">
        <v>992</v>
      </c>
      <c r="D102" s="27" t="s">
        <v>35</v>
      </c>
      <c r="E102" s="27" t="s">
        <v>89</v>
      </c>
      <c r="F102" s="27" t="s">
        <v>61</v>
      </c>
      <c r="G102" s="27" t="s">
        <v>9</v>
      </c>
      <c r="H102" s="27"/>
      <c r="I102" s="27"/>
      <c r="J102" s="27" t="s">
        <v>10</v>
      </c>
      <c r="K102" s="28">
        <v>120000</v>
      </c>
      <c r="L102" s="28">
        <f t="shared" si="0"/>
        <v>120000</v>
      </c>
      <c r="N102" s="20"/>
    </row>
    <row r="103" spans="1:14" s="8" customFormat="1" ht="15.95" customHeight="1" thickBot="1" x14ac:dyDescent="0.3">
      <c r="A103" s="41"/>
      <c r="B103" s="3" t="s">
        <v>73</v>
      </c>
      <c r="C103" s="27">
        <v>992</v>
      </c>
      <c r="D103" s="27" t="s">
        <v>35</v>
      </c>
      <c r="E103" s="27" t="s">
        <v>89</v>
      </c>
      <c r="F103" s="27" t="s">
        <v>59</v>
      </c>
      <c r="G103" s="27" t="s">
        <v>9</v>
      </c>
      <c r="H103" s="27"/>
      <c r="I103" s="27"/>
      <c r="J103" s="27" t="s">
        <v>10</v>
      </c>
      <c r="K103" s="28">
        <v>3151100</v>
      </c>
      <c r="L103" s="28">
        <f t="shared" si="0"/>
        <v>3151100</v>
      </c>
      <c r="N103" s="20"/>
    </row>
    <row r="104" spans="1:14" s="8" customFormat="1" ht="15.95" customHeight="1" thickBot="1" x14ac:dyDescent="0.3">
      <c r="A104" s="41"/>
      <c r="B104" s="3" t="s">
        <v>73</v>
      </c>
      <c r="C104" s="27">
        <v>992</v>
      </c>
      <c r="D104" s="27" t="s">
        <v>35</v>
      </c>
      <c r="E104" s="27" t="s">
        <v>89</v>
      </c>
      <c r="F104" s="27" t="s">
        <v>48</v>
      </c>
      <c r="G104" s="27" t="s">
        <v>9</v>
      </c>
      <c r="H104" s="27"/>
      <c r="I104" s="27"/>
      <c r="J104" s="27" t="s">
        <v>10</v>
      </c>
      <c r="K104" s="28">
        <v>1733171.6</v>
      </c>
      <c r="L104" s="28">
        <f t="shared" si="0"/>
        <v>1733171.6</v>
      </c>
      <c r="N104" s="20"/>
    </row>
    <row r="105" spans="1:14" s="8" customFormat="1" ht="15.95" customHeight="1" thickBot="1" x14ac:dyDescent="0.3">
      <c r="A105" s="41"/>
      <c r="B105" s="3" t="s">
        <v>73</v>
      </c>
      <c r="C105" s="27">
        <v>992</v>
      </c>
      <c r="D105" s="27" t="s">
        <v>35</v>
      </c>
      <c r="E105" s="27" t="s">
        <v>89</v>
      </c>
      <c r="F105" s="27" t="s">
        <v>101</v>
      </c>
      <c r="G105" s="27" t="s">
        <v>9</v>
      </c>
      <c r="H105" s="27"/>
      <c r="I105" s="27"/>
      <c r="J105" s="27" t="s">
        <v>10</v>
      </c>
      <c r="K105" s="28">
        <v>2007000</v>
      </c>
      <c r="L105" s="28">
        <f t="shared" si="0"/>
        <v>2007000</v>
      </c>
      <c r="N105" s="20"/>
    </row>
    <row r="106" spans="1:14" s="8" customFormat="1" ht="15.95" customHeight="1" thickBot="1" x14ac:dyDescent="0.3">
      <c r="A106" s="39"/>
      <c r="B106" s="3" t="s">
        <v>73</v>
      </c>
      <c r="C106" s="27">
        <v>992</v>
      </c>
      <c r="D106" s="27" t="s">
        <v>35</v>
      </c>
      <c r="E106" s="27" t="s">
        <v>89</v>
      </c>
      <c r="F106" s="27" t="s">
        <v>50</v>
      </c>
      <c r="G106" s="27" t="s">
        <v>9</v>
      </c>
      <c r="H106" s="27"/>
      <c r="I106" s="27"/>
      <c r="J106" s="27" t="s">
        <v>10</v>
      </c>
      <c r="K106" s="28">
        <v>36000</v>
      </c>
      <c r="L106" s="28">
        <f t="shared" si="0"/>
        <v>36000</v>
      </c>
      <c r="N106" s="20"/>
    </row>
    <row r="107" spans="1:14" s="8" customFormat="1" ht="15.95" customHeight="1" thickBot="1" x14ac:dyDescent="0.3">
      <c r="A107" s="39"/>
      <c r="B107" s="3" t="s">
        <v>73</v>
      </c>
      <c r="C107" s="27" t="s">
        <v>77</v>
      </c>
      <c r="D107" s="27" t="s">
        <v>35</v>
      </c>
      <c r="E107" s="27" t="s">
        <v>89</v>
      </c>
      <c r="F107" s="27" t="s">
        <v>51</v>
      </c>
      <c r="G107" s="27" t="s">
        <v>117</v>
      </c>
      <c r="H107" s="27"/>
      <c r="I107" s="27"/>
      <c r="J107" s="27" t="s">
        <v>10</v>
      </c>
      <c r="K107" s="28">
        <v>12000</v>
      </c>
      <c r="L107" s="28">
        <f t="shared" si="0"/>
        <v>12000</v>
      </c>
      <c r="N107" s="20"/>
    </row>
    <row r="108" spans="1:14" s="8" customFormat="1" ht="15.95" customHeight="1" thickBot="1" x14ac:dyDescent="0.3">
      <c r="A108" s="39"/>
      <c r="B108" s="3" t="s">
        <v>73</v>
      </c>
      <c r="C108" s="27">
        <v>992</v>
      </c>
      <c r="D108" s="27" t="s">
        <v>35</v>
      </c>
      <c r="E108" s="27" t="s">
        <v>89</v>
      </c>
      <c r="F108" s="27" t="s">
        <v>60</v>
      </c>
      <c r="G108" s="27" t="s">
        <v>9</v>
      </c>
      <c r="H108" s="27"/>
      <c r="I108" s="27"/>
      <c r="J108" s="27" t="s">
        <v>10</v>
      </c>
      <c r="K108" s="28">
        <v>30000</v>
      </c>
      <c r="L108" s="28">
        <f t="shared" si="0"/>
        <v>30000</v>
      </c>
      <c r="N108" s="20"/>
    </row>
    <row r="109" spans="1:14" s="8" customFormat="1" ht="15.95" customHeight="1" thickBot="1" x14ac:dyDescent="0.3">
      <c r="A109" s="39"/>
      <c r="B109" s="3" t="s">
        <v>73</v>
      </c>
      <c r="C109" s="27">
        <v>992</v>
      </c>
      <c r="D109" s="27" t="s">
        <v>35</v>
      </c>
      <c r="E109" s="27" t="s">
        <v>140</v>
      </c>
      <c r="F109" s="27" t="s">
        <v>48</v>
      </c>
      <c r="G109" s="27" t="s">
        <v>9</v>
      </c>
      <c r="H109" s="27"/>
      <c r="I109" s="27"/>
      <c r="J109" s="27" t="s">
        <v>10</v>
      </c>
      <c r="K109" s="28">
        <v>194800</v>
      </c>
      <c r="L109" s="28">
        <f t="shared" si="0"/>
        <v>194800</v>
      </c>
      <c r="N109" s="20"/>
    </row>
    <row r="110" spans="1:14" s="8" customFormat="1" ht="15.95" customHeight="1" thickBot="1" x14ac:dyDescent="0.3">
      <c r="A110" s="39"/>
      <c r="B110" s="3" t="s">
        <v>73</v>
      </c>
      <c r="C110" s="27">
        <v>992</v>
      </c>
      <c r="D110" s="27" t="s">
        <v>35</v>
      </c>
      <c r="E110" s="27" t="s">
        <v>129</v>
      </c>
      <c r="F110" s="27" t="s">
        <v>48</v>
      </c>
      <c r="G110" s="27" t="s">
        <v>9</v>
      </c>
      <c r="H110" s="27"/>
      <c r="I110" s="27"/>
      <c r="J110" s="27" t="s">
        <v>10</v>
      </c>
      <c r="K110" s="28">
        <v>827529.4</v>
      </c>
      <c r="L110" s="28">
        <f t="shared" si="0"/>
        <v>827529.4</v>
      </c>
      <c r="N110" s="20"/>
    </row>
    <row r="111" spans="1:14" s="8" customFormat="1" ht="15.95" customHeight="1" thickBot="1" x14ac:dyDescent="0.3">
      <c r="A111" s="41"/>
      <c r="B111" s="3" t="s">
        <v>73</v>
      </c>
      <c r="C111" s="27" t="s">
        <v>77</v>
      </c>
      <c r="D111" s="27" t="s">
        <v>35</v>
      </c>
      <c r="E111" s="27" t="s">
        <v>88</v>
      </c>
      <c r="F111" s="27" t="s">
        <v>48</v>
      </c>
      <c r="G111" s="27" t="s">
        <v>117</v>
      </c>
      <c r="H111" s="27"/>
      <c r="I111" s="27"/>
      <c r="J111" s="27" t="s">
        <v>10</v>
      </c>
      <c r="K111" s="28">
        <v>50000</v>
      </c>
      <c r="L111" s="28">
        <f t="shared" si="0"/>
        <v>50000</v>
      </c>
      <c r="N111" s="20"/>
    </row>
    <row r="112" spans="1:14" s="8" customFormat="1" ht="15.95" customHeight="1" thickBot="1" x14ac:dyDescent="0.3">
      <c r="A112" s="39"/>
      <c r="B112" s="3" t="s">
        <v>73</v>
      </c>
      <c r="C112" s="25">
        <v>992</v>
      </c>
      <c r="D112" s="25" t="s">
        <v>104</v>
      </c>
      <c r="E112" s="25" t="s">
        <v>14</v>
      </c>
      <c r="F112" s="25" t="s">
        <v>13</v>
      </c>
      <c r="G112" s="25" t="s">
        <v>9</v>
      </c>
      <c r="H112" s="25"/>
      <c r="I112" s="25"/>
      <c r="J112" s="25" t="s">
        <v>10</v>
      </c>
      <c r="K112" s="26">
        <f>K113</f>
        <v>220000</v>
      </c>
      <c r="L112" s="26">
        <f>L113</f>
        <v>220000</v>
      </c>
      <c r="N112" s="20"/>
    </row>
    <row r="113" spans="1:14" s="8" customFormat="1" ht="15.95" customHeight="1" thickBot="1" x14ac:dyDescent="0.3">
      <c r="A113" s="41"/>
      <c r="B113" s="3" t="s">
        <v>73</v>
      </c>
      <c r="C113" s="27" t="s">
        <v>77</v>
      </c>
      <c r="D113" s="27" t="s">
        <v>104</v>
      </c>
      <c r="E113" s="27" t="s">
        <v>105</v>
      </c>
      <c r="F113" s="27" t="s">
        <v>48</v>
      </c>
      <c r="G113" s="27" t="s">
        <v>9</v>
      </c>
      <c r="H113" s="27"/>
      <c r="I113" s="27"/>
      <c r="J113" s="27" t="s">
        <v>10</v>
      </c>
      <c r="K113" s="28">
        <v>220000</v>
      </c>
      <c r="L113" s="28">
        <f>K113</f>
        <v>220000</v>
      </c>
      <c r="N113" s="20"/>
    </row>
    <row r="114" spans="1:14" s="8" customFormat="1" ht="15.95" customHeight="1" thickBot="1" x14ac:dyDescent="0.3">
      <c r="A114" s="43"/>
      <c r="B114" s="33" t="s">
        <v>73</v>
      </c>
      <c r="C114" s="34">
        <v>992</v>
      </c>
      <c r="D114" s="34" t="s">
        <v>36</v>
      </c>
      <c r="E114" s="34" t="s">
        <v>14</v>
      </c>
      <c r="F114" s="34" t="s">
        <v>13</v>
      </c>
      <c r="G114" s="34" t="s">
        <v>9</v>
      </c>
      <c r="H114" s="34"/>
      <c r="I114" s="34"/>
      <c r="J114" s="34" t="s">
        <v>66</v>
      </c>
      <c r="K114" s="35">
        <f>K115+K117+K119</f>
        <v>522000</v>
      </c>
      <c r="L114" s="35">
        <f t="shared" si="0"/>
        <v>522000</v>
      </c>
      <c r="N114" s="20"/>
    </row>
    <row r="115" spans="1:14" s="8" customFormat="1" ht="15.95" customHeight="1" thickBot="1" x14ac:dyDescent="0.3">
      <c r="A115" s="39"/>
      <c r="B115" s="3" t="s">
        <v>73</v>
      </c>
      <c r="C115" s="25">
        <v>992</v>
      </c>
      <c r="D115" s="25" t="s">
        <v>74</v>
      </c>
      <c r="E115" s="25" t="s">
        <v>14</v>
      </c>
      <c r="F115" s="25" t="s">
        <v>13</v>
      </c>
      <c r="G115" s="25" t="s">
        <v>9</v>
      </c>
      <c r="H115" s="25"/>
      <c r="I115" s="25"/>
      <c r="J115" s="25" t="s">
        <v>64</v>
      </c>
      <c r="K115" s="26">
        <f>K116</f>
        <v>72000</v>
      </c>
      <c r="L115" s="26">
        <f t="shared" si="0"/>
        <v>72000</v>
      </c>
      <c r="N115" s="20"/>
    </row>
    <row r="116" spans="1:14" s="8" customFormat="1" ht="15.95" customHeight="1" thickBot="1" x14ac:dyDescent="0.3">
      <c r="A116" s="41"/>
      <c r="B116" s="3" t="s">
        <v>73</v>
      </c>
      <c r="C116" s="27">
        <v>992</v>
      </c>
      <c r="D116" s="27" t="s">
        <v>74</v>
      </c>
      <c r="E116" s="27" t="s">
        <v>106</v>
      </c>
      <c r="F116" s="27" t="s">
        <v>102</v>
      </c>
      <c r="G116" s="27" t="s">
        <v>9</v>
      </c>
      <c r="H116" s="27"/>
      <c r="I116" s="27"/>
      <c r="J116" s="27" t="s">
        <v>64</v>
      </c>
      <c r="K116" s="28">
        <v>72000</v>
      </c>
      <c r="L116" s="28">
        <f t="shared" ref="L116:L118" si="9">K116</f>
        <v>72000</v>
      </c>
      <c r="N116" s="20"/>
    </row>
    <row r="117" spans="1:14" s="8" customFormat="1" ht="15.95" customHeight="1" thickBot="1" x14ac:dyDescent="0.3">
      <c r="A117" s="41"/>
      <c r="B117" s="3" t="s">
        <v>73</v>
      </c>
      <c r="C117" s="25">
        <v>992</v>
      </c>
      <c r="D117" s="25" t="s">
        <v>137</v>
      </c>
      <c r="E117" s="25" t="s">
        <v>14</v>
      </c>
      <c r="F117" s="25" t="s">
        <v>13</v>
      </c>
      <c r="G117" s="25" t="s">
        <v>9</v>
      </c>
      <c r="H117" s="25"/>
      <c r="I117" s="25"/>
      <c r="J117" s="25" t="s">
        <v>10</v>
      </c>
      <c r="K117" s="26">
        <f>K118</f>
        <v>400000</v>
      </c>
      <c r="L117" s="26">
        <f t="shared" si="9"/>
        <v>400000</v>
      </c>
      <c r="N117" s="20"/>
    </row>
    <row r="118" spans="1:14" s="8" customFormat="1" ht="15.95" customHeight="1" thickBot="1" x14ac:dyDescent="0.3">
      <c r="A118" s="39"/>
      <c r="B118" s="3" t="s">
        <v>73</v>
      </c>
      <c r="C118" s="27">
        <v>992</v>
      </c>
      <c r="D118" s="27" t="s">
        <v>137</v>
      </c>
      <c r="E118" s="27" t="s">
        <v>138</v>
      </c>
      <c r="F118" s="27" t="s">
        <v>139</v>
      </c>
      <c r="G118" s="27" t="s">
        <v>9</v>
      </c>
      <c r="H118" s="27"/>
      <c r="I118" s="27"/>
      <c r="J118" s="27" t="s">
        <v>10</v>
      </c>
      <c r="K118" s="28">
        <v>400000</v>
      </c>
      <c r="L118" s="28">
        <f t="shared" si="9"/>
        <v>400000</v>
      </c>
      <c r="N118" s="20"/>
    </row>
    <row r="119" spans="1:14" s="6" customFormat="1" ht="15.95" customHeight="1" thickBot="1" x14ac:dyDescent="0.3">
      <c r="A119" s="41"/>
      <c r="B119" s="3" t="s">
        <v>73</v>
      </c>
      <c r="C119" s="25">
        <v>992</v>
      </c>
      <c r="D119" s="25">
        <v>1006</v>
      </c>
      <c r="E119" s="25" t="s">
        <v>14</v>
      </c>
      <c r="F119" s="25" t="s">
        <v>13</v>
      </c>
      <c r="G119" s="25" t="s">
        <v>9</v>
      </c>
      <c r="H119" s="25"/>
      <c r="I119" s="25"/>
      <c r="J119" s="25" t="s">
        <v>10</v>
      </c>
      <c r="K119" s="26">
        <f>K120</f>
        <v>50000</v>
      </c>
      <c r="L119" s="26">
        <f t="shared" si="0"/>
        <v>50000</v>
      </c>
      <c r="N119" s="19"/>
    </row>
    <row r="120" spans="1:14" s="6" customFormat="1" ht="15.95" customHeight="1" thickBot="1" x14ac:dyDescent="0.3">
      <c r="A120" s="39"/>
      <c r="B120" s="3" t="s">
        <v>73</v>
      </c>
      <c r="C120" s="27">
        <v>992</v>
      </c>
      <c r="D120" s="27">
        <v>1006</v>
      </c>
      <c r="E120" s="27" t="s">
        <v>87</v>
      </c>
      <c r="F120" s="27" t="s">
        <v>100</v>
      </c>
      <c r="G120" s="27" t="s">
        <v>9</v>
      </c>
      <c r="H120" s="27"/>
      <c r="I120" s="27"/>
      <c r="J120" s="27" t="s">
        <v>10</v>
      </c>
      <c r="K120" s="28">
        <v>50000</v>
      </c>
      <c r="L120" s="28">
        <f t="shared" ref="L120" si="10">K120</f>
        <v>50000</v>
      </c>
      <c r="N120" s="19"/>
    </row>
    <row r="121" spans="1:14" s="6" customFormat="1" ht="15.95" customHeight="1" thickBot="1" x14ac:dyDescent="0.3">
      <c r="A121" s="42"/>
      <c r="B121" s="33" t="s">
        <v>73</v>
      </c>
      <c r="C121" s="34">
        <v>992</v>
      </c>
      <c r="D121" s="34">
        <v>1100</v>
      </c>
      <c r="E121" s="34" t="s">
        <v>14</v>
      </c>
      <c r="F121" s="34" t="s">
        <v>13</v>
      </c>
      <c r="G121" s="34" t="s">
        <v>9</v>
      </c>
      <c r="H121" s="34"/>
      <c r="I121" s="34"/>
      <c r="J121" s="34" t="s">
        <v>10</v>
      </c>
      <c r="K121" s="35">
        <f>K122</f>
        <v>15000</v>
      </c>
      <c r="L121" s="35">
        <f t="shared" si="0"/>
        <v>15000</v>
      </c>
      <c r="N121" s="19"/>
    </row>
    <row r="122" spans="1:14" s="6" customFormat="1" ht="15.95" customHeight="1" thickBot="1" x14ac:dyDescent="0.3">
      <c r="A122" s="39"/>
      <c r="B122" s="3" t="s">
        <v>73</v>
      </c>
      <c r="C122" s="25">
        <v>992</v>
      </c>
      <c r="D122" s="25">
        <v>1101</v>
      </c>
      <c r="E122" s="25" t="s">
        <v>14</v>
      </c>
      <c r="F122" s="25" t="s">
        <v>13</v>
      </c>
      <c r="G122" s="25" t="s">
        <v>9</v>
      </c>
      <c r="H122" s="25"/>
      <c r="I122" s="25"/>
      <c r="J122" s="25" t="s">
        <v>10</v>
      </c>
      <c r="K122" s="26">
        <f>K123</f>
        <v>15000</v>
      </c>
      <c r="L122" s="26">
        <f t="shared" si="0"/>
        <v>15000</v>
      </c>
      <c r="N122" s="19"/>
    </row>
    <row r="123" spans="1:14" s="6" customFormat="1" ht="28.5" customHeight="1" thickBot="1" x14ac:dyDescent="0.3">
      <c r="A123" s="41"/>
      <c r="B123" s="3" t="s">
        <v>73</v>
      </c>
      <c r="C123" s="27" t="s">
        <v>77</v>
      </c>
      <c r="D123" s="27" t="s">
        <v>118</v>
      </c>
      <c r="E123" s="27" t="s">
        <v>86</v>
      </c>
      <c r="F123" s="27" t="s">
        <v>48</v>
      </c>
      <c r="G123" s="27" t="s">
        <v>9</v>
      </c>
      <c r="H123" s="27"/>
      <c r="I123" s="27"/>
      <c r="J123" s="27" t="s">
        <v>10</v>
      </c>
      <c r="K123" s="28">
        <v>15000</v>
      </c>
      <c r="L123" s="28">
        <f>K123</f>
        <v>15000</v>
      </c>
      <c r="N123" s="19"/>
    </row>
    <row r="124" spans="1:14" s="6" customFormat="1" ht="15.95" customHeight="1" thickBot="1" x14ac:dyDescent="0.3">
      <c r="A124" s="36"/>
      <c r="B124" s="33" t="s">
        <v>73</v>
      </c>
      <c r="C124" s="34">
        <v>992</v>
      </c>
      <c r="D124" s="34">
        <v>1300</v>
      </c>
      <c r="E124" s="34" t="s">
        <v>14</v>
      </c>
      <c r="F124" s="34" t="s">
        <v>13</v>
      </c>
      <c r="G124" s="34" t="s">
        <v>9</v>
      </c>
      <c r="H124" s="34"/>
      <c r="I124" s="34"/>
      <c r="J124" s="34" t="s">
        <v>10</v>
      </c>
      <c r="K124" s="35">
        <f>K125</f>
        <v>8000</v>
      </c>
      <c r="L124" s="35">
        <f t="shared" ref="L124:L126" si="11">K124</f>
        <v>8000</v>
      </c>
      <c r="N124" s="19"/>
    </row>
    <row r="125" spans="1:14" s="8" customFormat="1" ht="15.95" customHeight="1" thickBot="1" x14ac:dyDescent="0.3">
      <c r="A125" s="7"/>
      <c r="B125" s="3" t="s">
        <v>73</v>
      </c>
      <c r="C125" s="25">
        <v>992</v>
      </c>
      <c r="D125" s="25">
        <v>1301</v>
      </c>
      <c r="E125" s="25" t="s">
        <v>14</v>
      </c>
      <c r="F125" s="25" t="s">
        <v>13</v>
      </c>
      <c r="G125" s="25" t="s">
        <v>9</v>
      </c>
      <c r="H125" s="25"/>
      <c r="I125" s="25"/>
      <c r="J125" s="25" t="s">
        <v>10</v>
      </c>
      <c r="K125" s="26">
        <f>K126</f>
        <v>8000</v>
      </c>
      <c r="L125" s="26">
        <f t="shared" si="11"/>
        <v>8000</v>
      </c>
      <c r="N125" s="20"/>
    </row>
    <row r="126" spans="1:14" s="8" customFormat="1" ht="43.5" customHeight="1" thickBot="1" x14ac:dyDescent="0.3">
      <c r="A126" s="40"/>
      <c r="B126" s="3" t="s">
        <v>73</v>
      </c>
      <c r="C126" s="27">
        <v>992</v>
      </c>
      <c r="D126" s="27">
        <v>1301</v>
      </c>
      <c r="E126" s="27" t="s">
        <v>41</v>
      </c>
      <c r="F126" s="27">
        <v>730</v>
      </c>
      <c r="G126" s="27" t="s">
        <v>9</v>
      </c>
      <c r="H126" s="27"/>
      <c r="I126" s="27"/>
      <c r="J126" s="27" t="s">
        <v>10</v>
      </c>
      <c r="K126" s="28">
        <v>8000</v>
      </c>
      <c r="L126" s="28">
        <f t="shared" si="11"/>
        <v>8000</v>
      </c>
      <c r="N126" s="20"/>
    </row>
    <row r="127" spans="1:14" s="8" customFormat="1" ht="15.95" customHeight="1" thickBot="1" x14ac:dyDescent="0.3">
      <c r="A127" s="66" t="s">
        <v>46</v>
      </c>
      <c r="B127" s="67"/>
      <c r="C127" s="67"/>
      <c r="D127" s="67"/>
      <c r="E127" s="67"/>
      <c r="F127" s="67"/>
      <c r="G127" s="67"/>
      <c r="H127" s="67"/>
      <c r="I127" s="67"/>
      <c r="J127" s="68"/>
      <c r="K127" s="5">
        <f>K26+K30</f>
        <v>62590646.300000004</v>
      </c>
      <c r="L127" s="4">
        <f t="shared" ref="L127" si="12">K127</f>
        <v>62590646.300000004</v>
      </c>
      <c r="N127" s="20"/>
    </row>
    <row r="128" spans="1:14" ht="15.75" thickBot="1" x14ac:dyDescent="0.3"/>
    <row r="129" spans="1:32" ht="16.5" thickBot="1" x14ac:dyDescent="0.3">
      <c r="A129" s="14" t="s">
        <v>67</v>
      </c>
      <c r="L129"/>
      <c r="U129" s="66"/>
      <c r="V129" s="67"/>
      <c r="W129" s="67"/>
      <c r="X129" s="67"/>
      <c r="Y129" s="67"/>
      <c r="Z129" s="67"/>
      <c r="AA129" s="67"/>
      <c r="AB129" s="67"/>
      <c r="AC129" s="67"/>
      <c r="AD129" s="68"/>
      <c r="AE129" s="5"/>
      <c r="AF129" s="4"/>
    </row>
    <row r="130" spans="1:32" ht="15.75" x14ac:dyDescent="0.25">
      <c r="A130" s="16" t="s">
        <v>68</v>
      </c>
      <c r="L130"/>
    </row>
    <row r="131" spans="1:32" ht="15.75" x14ac:dyDescent="0.25">
      <c r="A131" s="16" t="s">
        <v>63</v>
      </c>
      <c r="G131" s="15"/>
      <c r="H131" s="15"/>
      <c r="K131" s="16" t="s">
        <v>69</v>
      </c>
      <c r="L131"/>
    </row>
    <row r="132" spans="1:32" x14ac:dyDescent="0.25">
      <c r="G132" s="49" t="s">
        <v>62</v>
      </c>
      <c r="H132" s="49"/>
      <c r="L132"/>
    </row>
  </sheetData>
  <mergeCells count="33">
    <mergeCell ref="I11:K11"/>
    <mergeCell ref="I16:K16"/>
    <mergeCell ref="C21:F21"/>
    <mergeCell ref="K22:L22"/>
    <mergeCell ref="J21:J23"/>
    <mergeCell ref="G21:G23"/>
    <mergeCell ref="H21:H23"/>
    <mergeCell ref="A21:B21"/>
    <mergeCell ref="A22:A23"/>
    <mergeCell ref="B22:B23"/>
    <mergeCell ref="U129:AD129"/>
    <mergeCell ref="A127:J127"/>
    <mergeCell ref="I1:L1"/>
    <mergeCell ref="H2:L2"/>
    <mergeCell ref="H4:L4"/>
    <mergeCell ref="G132:H132"/>
    <mergeCell ref="A17:L17"/>
    <mergeCell ref="A18:L18"/>
    <mergeCell ref="A19:L19"/>
    <mergeCell ref="A20:K20"/>
    <mergeCell ref="I21:I23"/>
    <mergeCell ref="C22:C23"/>
    <mergeCell ref="D22:D23"/>
    <mergeCell ref="E22:E23"/>
    <mergeCell ref="F22:F23"/>
    <mergeCell ref="A26:A27"/>
    <mergeCell ref="K21:L21"/>
    <mergeCell ref="A25:L25"/>
    <mergeCell ref="I5:L5"/>
    <mergeCell ref="I6:L6"/>
    <mergeCell ref="I7:L7"/>
    <mergeCell ref="I8:L8"/>
    <mergeCell ref="I9:L9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2024-04-25T11:50:03Z</cp:lastPrinted>
  <dcterms:created xsi:type="dcterms:W3CDTF">2015-12-16T13:54:17Z</dcterms:created>
  <dcterms:modified xsi:type="dcterms:W3CDTF">2024-06-20T06:42:19Z</dcterms:modified>
</cp:coreProperties>
</file>