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19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K135" i="1" l="1"/>
  <c r="K124" i="1" s="1"/>
  <c r="K127" i="1"/>
  <c r="L147" i="1"/>
  <c r="L146" i="1"/>
  <c r="K157" i="1" l="1"/>
  <c r="K116" i="1"/>
  <c r="L123" i="1"/>
  <c r="K189" i="1" l="1"/>
  <c r="L191" i="1"/>
  <c r="K181" i="1" l="1"/>
  <c r="L182" i="1"/>
  <c r="L181" i="1" s="1"/>
  <c r="K156" i="1"/>
  <c r="K155" i="1" s="1"/>
  <c r="L159" i="1"/>
  <c r="L131" i="1"/>
  <c r="L130" i="1"/>
  <c r="L122" i="1"/>
  <c r="L121" i="1"/>
  <c r="L120" i="1"/>
  <c r="L112" i="1"/>
  <c r="K76" i="1"/>
  <c r="L87" i="1"/>
  <c r="L86" i="1"/>
  <c r="L80" i="1"/>
  <c r="L83" i="1"/>
  <c r="L78" i="1"/>
  <c r="K67" i="1"/>
  <c r="L73" i="1"/>
  <c r="K61" i="1"/>
  <c r="L66" i="1"/>
  <c r="K40" i="1" l="1"/>
  <c r="L61" i="1"/>
  <c r="L62" i="1"/>
  <c r="L63" i="1"/>
  <c r="L64" i="1"/>
  <c r="L84" i="1"/>
  <c r="L88" i="1"/>
  <c r="K90" i="1"/>
  <c r="K94" i="1"/>
  <c r="K98" i="1"/>
  <c r="L101" i="1"/>
  <c r="K102" i="1"/>
  <c r="K105" i="1"/>
  <c r="K115" i="1"/>
  <c r="K150" i="1"/>
  <c r="L151" i="1"/>
  <c r="L150" i="1" s="1"/>
  <c r="K152" i="1"/>
  <c r="K56" i="1"/>
  <c r="L57" i="1"/>
  <c r="K31" i="1"/>
  <c r="K97" i="1" l="1"/>
  <c r="K74" i="1" l="1"/>
  <c r="K60" i="1" s="1"/>
  <c r="L89" i="1"/>
  <c r="K132" i="1"/>
  <c r="L67" i="1" l="1"/>
  <c r="L85" i="1"/>
  <c r="L82" i="1"/>
  <c r="L81" i="1"/>
  <c r="L79" i="1" l="1"/>
  <c r="L77" i="1"/>
  <c r="L76" i="1"/>
  <c r="L75" i="1"/>
  <c r="L74" i="1"/>
  <c r="L56" i="1" l="1"/>
  <c r="K36" i="1"/>
  <c r="L72" i="1"/>
  <c r="K49" i="1"/>
  <c r="L145" i="1"/>
  <c r="L134" i="1"/>
  <c r="K125" i="1"/>
  <c r="L104" i="1"/>
  <c r="L103" i="1"/>
  <c r="L92" i="1"/>
  <c r="L91" i="1"/>
  <c r="L70" i="1"/>
  <c r="L90" i="1" l="1"/>
  <c r="K93" i="1"/>
  <c r="L95" i="1"/>
  <c r="L52" i="1"/>
  <c r="L48" i="1"/>
  <c r="L47" i="1"/>
  <c r="K148" i="1"/>
  <c r="L178" i="1"/>
  <c r="L175" i="1"/>
  <c r="L169" i="1"/>
  <c r="L133" i="1"/>
  <c r="L162" i="1"/>
  <c r="L163" i="1"/>
  <c r="L164" i="1"/>
  <c r="L165" i="1"/>
  <c r="L166" i="1"/>
  <c r="L167" i="1"/>
  <c r="L118" i="1"/>
  <c r="L117" i="1"/>
  <c r="L116" i="1"/>
  <c r="L68" i="1"/>
  <c r="L38" i="1"/>
  <c r="K110" i="1"/>
  <c r="K96" i="1" s="1"/>
  <c r="K141" i="1"/>
  <c r="L142" i="1"/>
  <c r="L143" i="1"/>
  <c r="L177" i="1"/>
  <c r="L153" i="1"/>
  <c r="L132" i="1" l="1"/>
  <c r="L149" i="1"/>
  <c r="L144" i="1"/>
  <c r="L141" i="1"/>
  <c r="L45" i="1"/>
  <c r="K198" i="1"/>
  <c r="L111" i="1"/>
  <c r="L65" i="1"/>
  <c r="K138" i="1"/>
  <c r="L138" i="1" s="1"/>
  <c r="L140" i="1"/>
  <c r="L139" i="1"/>
  <c r="L137" i="1"/>
  <c r="L51" i="1"/>
  <c r="L109" i="1"/>
  <c r="L108" i="1"/>
  <c r="L180" i="1"/>
  <c r="L174" i="1"/>
  <c r="L160" i="1"/>
  <c r="L176" i="1" l="1"/>
  <c r="L71" i="1"/>
  <c r="L129" i="1"/>
  <c r="L128" i="1"/>
  <c r="L173" i="1"/>
  <c r="K184" i="1"/>
  <c r="L184" i="1" s="1"/>
  <c r="L185" i="1"/>
  <c r="L172" i="1"/>
  <c r="L179" i="1"/>
  <c r="L171" i="1"/>
  <c r="L170" i="1"/>
  <c r="L161" i="1"/>
  <c r="L158" i="1"/>
  <c r="L168" i="1"/>
  <c r="K114" i="1" l="1"/>
  <c r="K195" i="1"/>
  <c r="L157" i="1"/>
  <c r="L102" i="1"/>
  <c r="L40" i="1"/>
  <c r="L36" i="1"/>
  <c r="L49" i="1"/>
  <c r="L194" i="1"/>
  <c r="L28" i="1"/>
  <c r="L32" i="1"/>
  <c r="L33" i="1"/>
  <c r="L37" i="1"/>
  <c r="L39" i="1"/>
  <c r="L41" i="1"/>
  <c r="L42" i="1"/>
  <c r="L43" i="1"/>
  <c r="L44" i="1"/>
  <c r="L46" i="1"/>
  <c r="L50" i="1"/>
  <c r="L53" i="1"/>
  <c r="L55" i="1"/>
  <c r="L59" i="1"/>
  <c r="L69" i="1"/>
  <c r="L99" i="1"/>
  <c r="L100" i="1"/>
  <c r="L106" i="1"/>
  <c r="L107" i="1"/>
  <c r="L113" i="1"/>
  <c r="L119" i="1"/>
  <c r="L126" i="1"/>
  <c r="L127" i="1"/>
  <c r="L136" i="1"/>
  <c r="L135" i="1" s="1"/>
  <c r="L154" i="1"/>
  <c r="L156" i="1"/>
  <c r="L187" i="1"/>
  <c r="L190" i="1"/>
  <c r="L198" i="1"/>
  <c r="L105" i="1" l="1"/>
  <c r="L97" i="1"/>
  <c r="L31" i="1"/>
  <c r="L98" i="1"/>
  <c r="L110" i="1"/>
  <c r="L115" i="1"/>
  <c r="L60" i="1"/>
  <c r="K193" i="1"/>
  <c r="K186" i="1"/>
  <c r="K183" i="1" s="1"/>
  <c r="L152" i="1"/>
  <c r="L148" i="1"/>
  <c r="K58" i="1"/>
  <c r="L58" i="1" s="1"/>
  <c r="K54" i="1"/>
  <c r="K35" i="1" s="1"/>
  <c r="K27" i="1"/>
  <c r="K26" i="1" s="1"/>
  <c r="L35" i="1" l="1"/>
  <c r="L54" i="1"/>
  <c r="L183" i="1"/>
  <c r="L186" i="1"/>
  <c r="K192" i="1"/>
  <c r="L193" i="1"/>
  <c r="L94" i="1"/>
  <c r="L93" i="1"/>
  <c r="L26" i="1"/>
  <c r="L27" i="1"/>
  <c r="K25" i="1"/>
  <c r="L25" i="1" s="1"/>
  <c r="L155" i="1"/>
  <c r="L192" i="1" l="1"/>
  <c r="K34" i="1"/>
  <c r="L96" i="1"/>
  <c r="L114" i="1"/>
  <c r="K30" i="1" l="1"/>
  <c r="L34" i="1"/>
  <c r="L125" i="1"/>
  <c r="L124" i="1"/>
  <c r="L30" i="1" l="1"/>
  <c r="L189" i="1"/>
  <c r="K188" i="1"/>
  <c r="K29" i="1" s="1"/>
  <c r="L29" i="1" s="1"/>
  <c r="L195" i="1"/>
  <c r="L188" i="1" l="1"/>
  <c r="K199" i="1"/>
  <c r="L199" i="1" s="1"/>
</calcChain>
</file>

<file path=xl/sharedStrings.xml><?xml version="1.0" encoding="utf-8"?>
<sst xmlns="http://schemas.openxmlformats.org/spreadsheetml/2006/main" count="1083" uniqueCount="186">
  <si>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</si>
  <si>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</si>
  <si>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</si>
  <si>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</si>
  <si>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</si>
  <si>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</si>
  <si>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</si>
  <si>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</si>
  <si>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</si>
  <si>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</si>
  <si>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</si>
  <si>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403.000.000</t>
  </si>
  <si>
    <t>Всего</t>
  </si>
  <si>
    <t>Лицевой счет</t>
  </si>
  <si>
    <t>000</t>
  </si>
  <si>
    <t>0000000000</t>
  </si>
  <si>
    <t>0100</t>
  </si>
  <si>
    <t>0000</t>
  </si>
  <si>
    <t>0106</t>
  </si>
  <si>
    <t>5020000000</t>
  </si>
  <si>
    <t>0102</t>
  </si>
  <si>
    <t>5010000000</t>
  </si>
  <si>
    <t>5010000190</t>
  </si>
  <si>
    <t>0104</t>
  </si>
  <si>
    <t>0111</t>
  </si>
  <si>
    <t>0113</t>
  </si>
  <si>
    <t>0300</t>
  </si>
  <si>
    <t>0400</t>
  </si>
  <si>
    <t>0409</t>
  </si>
  <si>
    <t>0412</t>
  </si>
  <si>
    <t>0500</t>
  </si>
  <si>
    <t>0502</t>
  </si>
  <si>
    <t>0503</t>
  </si>
  <si>
    <t>0505</t>
  </si>
  <si>
    <t>0707</t>
  </si>
  <si>
    <t>0800</t>
  </si>
  <si>
    <t>0801</t>
  </si>
  <si>
    <t>1000</t>
  </si>
  <si>
    <t>5050000000</t>
  </si>
  <si>
    <t>5050000190</t>
  </si>
  <si>
    <t>5050060190</t>
  </si>
  <si>
    <t>5090000000</t>
  </si>
  <si>
    <t>5050010050</t>
  </si>
  <si>
    <t>0440010350</t>
  </si>
  <si>
    <t>0510010390</t>
  </si>
  <si>
    <t>0520010480</t>
  </si>
  <si>
    <t>0570210520</t>
  </si>
  <si>
    <t>0540410410</t>
  </si>
  <si>
    <t>6010010060</t>
  </si>
  <si>
    <t>дефицита бюджета поселения)</t>
  </si>
  <si>
    <t>(наименование главного распорядителя средств бюджета поселения (главного администратора источников финансирования</t>
  </si>
  <si>
    <t>Наименование показателя</t>
  </si>
  <si>
    <t>Раздел 1.Расходы</t>
  </si>
  <si>
    <t>992120910</t>
  </si>
  <si>
    <t>Итого по разделу 1. Расходы</t>
  </si>
  <si>
    <t>Раздел 2. Источники финансирования дефицита местного бюджета (в части выбытия средств)</t>
  </si>
  <si>
    <t>992210910</t>
  </si>
  <si>
    <t>Код субсидии</t>
  </si>
  <si>
    <t>х</t>
  </si>
  <si>
    <t>244</t>
  </si>
  <si>
    <t>121</t>
  </si>
  <si>
    <t>851</t>
  </si>
  <si>
    <t>852</t>
  </si>
  <si>
    <t>111</t>
  </si>
  <si>
    <t>(рублей)</t>
  </si>
  <si>
    <t>Код классификации расходов бюджетов</t>
  </si>
  <si>
    <t xml:space="preserve">Получатели (распорядители) бюджетных средств/главный администратор источников </t>
  </si>
  <si>
    <t xml:space="preserve">    БА</t>
  </si>
  <si>
    <t xml:space="preserve">ЛБО </t>
  </si>
  <si>
    <t>122</t>
  </si>
  <si>
    <t>850</t>
  </si>
  <si>
    <t>25.10.00</t>
  </si>
  <si>
    <t>21.10.00</t>
  </si>
  <si>
    <t>21.30.00</t>
  </si>
  <si>
    <t>21.20.00</t>
  </si>
  <si>
    <t>22.10.00</t>
  </si>
  <si>
    <t>22.20.00</t>
  </si>
  <si>
    <t>22.30.00</t>
  </si>
  <si>
    <t>22.50.00</t>
  </si>
  <si>
    <t>22.60.00</t>
  </si>
  <si>
    <t>34.00.00</t>
  </si>
  <si>
    <t>29.00.00</t>
  </si>
  <si>
    <t>31.00.00</t>
  </si>
  <si>
    <t>23.10.00</t>
  </si>
  <si>
    <t>129</t>
  </si>
  <si>
    <t>119</t>
  </si>
  <si>
    <t>120</t>
  </si>
  <si>
    <t>853</t>
  </si>
  <si>
    <t>112</t>
  </si>
  <si>
    <t>04400S2440</t>
  </si>
  <si>
    <t>0440062440</t>
  </si>
  <si>
    <t>180.002.016</t>
  </si>
  <si>
    <t>180.002.019</t>
  </si>
  <si>
    <t>(подпись)</t>
  </si>
  <si>
    <t>180.002.012</t>
  </si>
  <si>
    <t>поселения Новокубанского района</t>
  </si>
  <si>
    <t>20100L5550</t>
  </si>
  <si>
    <t>1110010290</t>
  </si>
  <si>
    <t>99100S0050</t>
  </si>
  <si>
    <t>202.309.000</t>
  </si>
  <si>
    <t>190.003.001</t>
  </si>
  <si>
    <t>190.000.000</t>
  </si>
  <si>
    <t>000.000.000</t>
  </si>
  <si>
    <t>УТВЕРЖДАЮ</t>
  </si>
  <si>
    <t xml:space="preserve">                 (подпись)                                      (расшифровка подписи)</t>
  </si>
  <si>
    <t>24.60.00</t>
  </si>
  <si>
    <t>"</t>
  </si>
  <si>
    <t>34.40.00</t>
  </si>
  <si>
    <t>29.10.00</t>
  </si>
  <si>
    <t>29.60.00</t>
  </si>
  <si>
    <t>Итого по разделу 2. Источники финансирования дефицита местного бюджета (в части прибытия  средств)</t>
  </si>
  <si>
    <t>Начальник отдела экономики и финансов</t>
  </si>
  <si>
    <t xml:space="preserve">администрации Ковалевского сельского </t>
  </si>
  <si>
    <t>И.А.Игнатущенко</t>
  </si>
  <si>
    <t>к постановлению администрации Ковалевского</t>
  </si>
  <si>
    <t xml:space="preserve">сельского  поселения Новокубанского района       </t>
  </si>
  <si>
    <t xml:space="preserve">Администрация Ковалевского сельского  поселения Новокубанского района </t>
  </si>
  <si>
    <t>Администрация Ковалевского сельского  поселения</t>
  </si>
  <si>
    <t>03183011680</t>
  </si>
  <si>
    <t>03183071200</t>
  </si>
  <si>
    <t>22 20 00</t>
  </si>
  <si>
    <t>1001</t>
  </si>
  <si>
    <t>26.40.00</t>
  </si>
  <si>
    <t>0310310250</t>
  </si>
  <si>
    <t>0310</t>
  </si>
  <si>
    <t>992</t>
  </si>
  <si>
    <t>0203</t>
  </si>
  <si>
    <t>5050051180</t>
  </si>
  <si>
    <t>0440010340</t>
  </si>
  <si>
    <t>00. 00. 00</t>
  </si>
  <si>
    <t>360</t>
  </si>
  <si>
    <t>5050011190</t>
  </si>
  <si>
    <t>00 00. 00</t>
  </si>
  <si>
    <t>540</t>
  </si>
  <si>
    <t>0540110410</t>
  </si>
  <si>
    <t>110</t>
  </si>
  <si>
    <t>21.11.00</t>
  </si>
  <si>
    <t>21.19.00</t>
  </si>
  <si>
    <t>22.90.00</t>
  </si>
  <si>
    <t>5020212190</t>
  </si>
  <si>
    <t>5070110530</t>
  </si>
  <si>
    <t>0810110120</t>
  </si>
  <si>
    <t>0220110160</t>
  </si>
  <si>
    <t>0710210230</t>
  </si>
  <si>
    <t>0710100590</t>
  </si>
  <si>
    <t>0705</t>
  </si>
  <si>
    <t>1010110200</t>
  </si>
  <si>
    <t>0910110170</t>
  </si>
  <si>
    <t>0450110380</t>
  </si>
  <si>
    <t>0420110360</t>
  </si>
  <si>
    <t>0620110140</t>
  </si>
  <si>
    <t>5080100590</t>
  </si>
  <si>
    <t>1210210270</t>
  </si>
  <si>
    <t>0510110390</t>
  </si>
  <si>
    <t>0530110400</t>
  </si>
  <si>
    <t>633</t>
  </si>
  <si>
    <t>Глава Ковалевского сельского  поселения Новокубанского района</t>
  </si>
  <si>
    <t>А.Б.Гиря</t>
  </si>
  <si>
    <t xml:space="preserve">Бюджетная роспись и лимиты бюджетных обязательств на 2022 год </t>
  </si>
  <si>
    <t>29.70.00</t>
  </si>
  <si>
    <t>29.20.00</t>
  </si>
  <si>
    <t>34.60.00</t>
  </si>
  <si>
    <t>2310010510</t>
  </si>
  <si>
    <t>831</t>
  </si>
  <si>
    <t>21.12.00</t>
  </si>
  <si>
    <t>22.70.00</t>
  </si>
  <si>
    <t>247</t>
  </si>
  <si>
    <t>23.00.00</t>
  </si>
  <si>
    <t>321</t>
  </si>
  <si>
    <t>245</t>
  </si>
  <si>
    <t>22.80.00</t>
  </si>
  <si>
    <t>26.60.00</t>
  </si>
  <si>
    <t>34.90.00</t>
  </si>
  <si>
    <t>0804</t>
  </si>
  <si>
    <t>9910011620</t>
  </si>
  <si>
    <t>Приложение № 5</t>
  </si>
  <si>
    <t>Приложение № 6</t>
  </si>
  <si>
    <r>
      <t xml:space="preserve">от  </t>
    </r>
    <r>
      <rPr>
        <u/>
        <sz val="12"/>
        <color theme="1"/>
        <rFont val="Times New Roman"/>
        <family val="1"/>
        <charset val="204"/>
      </rPr>
      <t>24.12.2021</t>
    </r>
    <r>
      <rPr>
        <sz val="12"/>
        <color theme="1"/>
        <rFont val="Times New Roman"/>
        <family val="1"/>
        <charset val="204"/>
      </rPr>
      <t xml:space="preserve">  №   </t>
    </r>
    <r>
      <rPr>
        <u/>
        <sz val="12"/>
        <color theme="1"/>
        <rFont val="Times New Roman"/>
        <family val="1"/>
        <charset val="204"/>
      </rPr>
      <t>248</t>
    </r>
  </si>
  <si>
    <t>0210110810</t>
  </si>
  <si>
    <t>05850010420</t>
  </si>
  <si>
    <t>811</t>
  </si>
  <si>
    <t>24.40.00</t>
  </si>
  <si>
    <t>0540310460</t>
  </si>
  <si>
    <t>05404S0390</t>
  </si>
  <si>
    <t>0540462985</t>
  </si>
  <si>
    <r>
      <t xml:space="preserve">от  </t>
    </r>
    <r>
      <rPr>
        <u/>
        <sz val="12"/>
        <color theme="1"/>
        <rFont val="Times New Roman"/>
        <family val="1"/>
        <charset val="204"/>
      </rPr>
      <t>20.04.2022  № 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</si>
</sst>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91">
    <xf numFmtId="0" fontId="0" fillId="0" borderId="0" xfId="0"/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wrapText="1"/>
    </xf>
    <xf numFmtId="0" fontId="7" fillId="0" borderId="0" xfId="0" applyFont="1"/>
    <xf numFmtId="49" fontId="8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right"/>
    </xf>
    <xf numFmtId="49" fontId="8" fillId="0" borderId="9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" fontId="9" fillId="0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1" xfId="0" applyFill="1" applyBorder="1"/>
    <xf numFmtId="49" fontId="0" fillId="0" borderId="1" xfId="0" applyNumberFormat="1" applyFill="1" applyBorder="1" applyAlignment="1">
      <alignment horizontal="right"/>
    </xf>
    <xf numFmtId="49" fontId="2" fillId="0" borderId="9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0" fontId="0" fillId="0" borderId="0" xfId="0" applyFill="1"/>
    <xf numFmtId="4" fontId="6" fillId="0" borderId="6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/>
    <xf numFmtId="0" fontId="0" fillId="0" borderId="0" xfId="0" applyFont="1" applyFill="1"/>
    <xf numFmtId="0" fontId="0" fillId="0" borderId="0" xfId="0" applyFont="1"/>
    <xf numFmtId="0" fontId="6" fillId="0" borderId="5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right" vertical="top"/>
    </xf>
    <xf numFmtId="49" fontId="0" fillId="0" borderId="1" xfId="0" applyNumberFormat="1" applyFill="1" applyBorder="1" applyAlignment="1">
      <alignment horizontal="right" vertical="top"/>
    </xf>
    <xf numFmtId="0" fontId="0" fillId="0" borderId="1" xfId="0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3" fillId="0" borderId="0" xfId="0" applyFont="1" applyBorder="1"/>
    <xf numFmtId="0" fontId="0" fillId="0" borderId="15" xfId="0" applyBorder="1"/>
    <xf numFmtId="0" fontId="3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4" fontId="2" fillId="0" borderId="6" xfId="0" applyNumberFormat="1" applyFont="1" applyFill="1" applyBorder="1" applyAlignment="1">
      <alignment horizontal="center" vertical="top" wrapText="1"/>
    </xf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0" fontId="13" fillId="0" borderId="0" xfId="1" applyFont="1" applyAlignment="1" applyProtection="1">
      <alignment vertical="top"/>
      <protection hidden="1"/>
    </xf>
    <xf numFmtId="0" fontId="0" fillId="0" borderId="12" xfId="0" applyFill="1" applyBorder="1" applyAlignment="1">
      <alignment horizontal="center"/>
    </xf>
    <xf numFmtId="0" fontId="11" fillId="0" borderId="0" xfId="0" applyFont="1" applyFill="1" applyBorder="1"/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right"/>
    </xf>
    <xf numFmtId="49" fontId="8" fillId="2" borderId="9" xfId="0" applyNumberFormat="1" applyFont="1" applyFill="1" applyBorder="1" applyAlignment="1">
      <alignment horizontal="center" vertical="top" wrapText="1"/>
    </xf>
    <xf numFmtId="49" fontId="8" fillId="2" borderId="6" xfId="0" applyNumberFormat="1" applyFont="1" applyFill="1" applyBorder="1" applyAlignment="1">
      <alignment horizontal="center" vertical="top" wrapText="1"/>
    </xf>
    <xf numFmtId="49" fontId="9" fillId="2" borderId="6" xfId="0" applyNumberFormat="1" applyFont="1" applyFill="1" applyBorder="1" applyAlignment="1">
      <alignment horizontal="center" vertical="top" wrapText="1"/>
    </xf>
    <xf numFmtId="4" fontId="9" fillId="2" borderId="6" xfId="0" applyNumberFormat="1" applyFont="1" applyFill="1" applyBorder="1" applyAlignment="1">
      <alignment horizontal="center" vertical="top" wrapText="1"/>
    </xf>
    <xf numFmtId="4" fontId="8" fillId="2" borderId="6" xfId="0" applyNumberFormat="1" applyFont="1" applyFill="1" applyBorder="1" applyAlignment="1">
      <alignment horizontal="center" vertical="top" wrapText="1"/>
    </xf>
    <xf numFmtId="0" fontId="0" fillId="2" borderId="1" xfId="0" applyFill="1" applyBorder="1"/>
    <xf numFmtId="49" fontId="2" fillId="2" borderId="9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" fontId="15" fillId="2" borderId="6" xfId="0" applyNumberFormat="1" applyFont="1" applyFill="1" applyBorder="1" applyAlignment="1">
      <alignment horizontal="center" vertical="top" wrapText="1"/>
    </xf>
    <xf numFmtId="4" fontId="0" fillId="0" borderId="0" xfId="0" applyNumberFormat="1" applyFill="1"/>
    <xf numFmtId="0" fontId="14" fillId="0" borderId="0" xfId="1" applyFont="1" applyBorder="1" applyAlignment="1" applyProtection="1">
      <alignment horizontal="right" vertical="center" wrapText="1"/>
      <protection hidden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49" fontId="8" fillId="0" borderId="13" xfId="0" applyNumberFormat="1" applyFont="1" applyFill="1" applyBorder="1" applyAlignment="1">
      <alignment horizontal="center"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4" fillId="0" borderId="0" xfId="1" applyFont="1" applyBorder="1" applyAlignment="1" applyProtection="1">
      <alignment horizontal="right" vertical="center" wrapText="1"/>
      <protection hidden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13" fillId="0" borderId="0" xfId="1" applyFont="1" applyAlignment="1" applyProtection="1">
      <alignment horizontal="center" vertical="top"/>
      <protection hidden="1"/>
    </xf>
    <xf numFmtId="0" fontId="3" fillId="0" borderId="0" xfId="0" applyFont="1" applyAlignment="1">
      <alignment horizontal="center" wrapText="1"/>
    </xf>
    <xf numFmtId="0" fontId="4" fillId="0" borderId="16" xfId="0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13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4"/>
  <sheetViews>
    <sheetView tabSelected="1" workbookViewId="0">
      <selection activeCell="H4" sqref="H4"/>
    </sheetView>
  </sheetViews>
  <sheetFormatPr defaultRowHeight="15" x14ac:dyDescent="0.25"/>
  <cols>
    <col min="1" max="1" width="14.42578125" customWidth="1"/>
    <col min="2" max="2" width="12.42578125" customWidth="1"/>
    <col min="3" max="3" width="8.140625" customWidth="1"/>
    <col min="5" max="5" width="13.42578125" customWidth="1"/>
    <col min="6" max="6" width="7.5703125" customWidth="1"/>
    <col min="8" max="8" width="12.140625" customWidth="1"/>
    <col min="9" max="9" width="14.85546875" customWidth="1"/>
    <col min="10" max="10" width="12.7109375" customWidth="1"/>
    <col min="11" max="11" width="18" style="18" customWidth="1"/>
    <col min="12" max="12" width="18" style="22" customWidth="1"/>
    <col min="13" max="13" width="1.42578125" customWidth="1"/>
    <col min="14" max="14" width="9.140625" style="35"/>
    <col min="15" max="15" width="11.28515625" bestFit="1" customWidth="1"/>
  </cols>
  <sheetData>
    <row r="1" spans="1:12" ht="14.25" customHeight="1" x14ac:dyDescent="0.25">
      <c r="H1" s="4"/>
      <c r="I1" s="65" t="s">
        <v>175</v>
      </c>
      <c r="J1" s="65"/>
      <c r="K1" s="65"/>
    </row>
    <row r="2" spans="1:12" ht="14.25" customHeight="1" x14ac:dyDescent="0.25">
      <c r="H2" s="1" t="s">
        <v>114</v>
      </c>
      <c r="K2" s="21"/>
    </row>
    <row r="3" spans="1:12" ht="14.25" customHeight="1" x14ac:dyDescent="0.25">
      <c r="H3" s="1" t="s">
        <v>115</v>
      </c>
      <c r="K3" s="21"/>
    </row>
    <row r="4" spans="1:12" ht="14.25" customHeight="1" x14ac:dyDescent="0.25">
      <c r="H4" s="1" t="s">
        <v>185</v>
      </c>
      <c r="K4" s="21"/>
    </row>
    <row r="5" spans="1:12" ht="14.25" customHeight="1" x14ac:dyDescent="0.25">
      <c r="H5" s="1"/>
      <c r="K5" s="21"/>
    </row>
    <row r="6" spans="1:12" ht="14.25" customHeight="1" x14ac:dyDescent="0.25">
      <c r="H6" s="4"/>
      <c r="I6" s="65"/>
      <c r="J6" s="65"/>
      <c r="K6" s="65"/>
    </row>
    <row r="7" spans="1:12" ht="25.5" customHeight="1" x14ac:dyDescent="0.25">
      <c r="C7" s="2"/>
      <c r="H7" s="1"/>
      <c r="I7" s="65" t="s">
        <v>103</v>
      </c>
      <c r="J7" s="65"/>
      <c r="K7" s="65"/>
      <c r="L7" s="65"/>
    </row>
    <row r="8" spans="1:12" ht="28.5" customHeight="1" x14ac:dyDescent="0.25">
      <c r="C8" s="2"/>
      <c r="H8" s="1"/>
      <c r="I8" s="73" t="s">
        <v>156</v>
      </c>
      <c r="J8" s="73"/>
      <c r="K8" s="73"/>
      <c r="L8" s="73"/>
    </row>
    <row r="9" spans="1:12" ht="14.25" customHeight="1" x14ac:dyDescent="0.25">
      <c r="C9" s="2"/>
      <c r="H9" s="1"/>
      <c r="I9" s="65" t="s">
        <v>157</v>
      </c>
      <c r="J9" s="65"/>
      <c r="K9" s="65"/>
      <c r="L9" s="65"/>
    </row>
    <row r="10" spans="1:12" ht="14.25" customHeight="1" x14ac:dyDescent="0.25">
      <c r="C10" s="2"/>
      <c r="H10" s="1"/>
      <c r="I10" s="72" t="s">
        <v>104</v>
      </c>
      <c r="J10" s="72"/>
      <c r="K10" s="72"/>
      <c r="L10" s="72"/>
    </row>
    <row r="11" spans="1:12" ht="14.25" customHeight="1" x14ac:dyDescent="0.25">
      <c r="C11" s="2"/>
      <c r="H11" s="1"/>
      <c r="I11" s="38"/>
      <c r="K11" s="66"/>
      <c r="L11" s="66"/>
    </row>
    <row r="12" spans="1:12" ht="14.25" customHeight="1" x14ac:dyDescent="0.25">
      <c r="C12" s="2"/>
      <c r="H12" s="1"/>
      <c r="I12" s="65" t="s">
        <v>176</v>
      </c>
      <c r="J12" s="65"/>
      <c r="K12" s="65"/>
      <c r="L12" s="53"/>
    </row>
    <row r="13" spans="1:12" ht="14.25" customHeight="1" x14ac:dyDescent="0.25">
      <c r="C13" s="2"/>
      <c r="H13" s="1" t="s">
        <v>114</v>
      </c>
      <c r="K13" s="21"/>
    </row>
    <row r="14" spans="1:12" ht="14.25" customHeight="1" x14ac:dyDescent="0.25">
      <c r="C14" s="2"/>
      <c r="H14" s="1" t="s">
        <v>115</v>
      </c>
      <c r="K14" s="21"/>
    </row>
    <row r="15" spans="1:12" ht="14.25" customHeight="1" x14ac:dyDescent="0.25">
      <c r="C15" s="2"/>
      <c r="H15" s="1"/>
      <c r="I15" s="1" t="s">
        <v>177</v>
      </c>
      <c r="K15"/>
      <c r="L15" s="21"/>
    </row>
    <row r="16" spans="1:12" ht="24.75" customHeight="1" x14ac:dyDescent="0.25">
      <c r="A16" s="75" t="s">
        <v>158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</row>
    <row r="17" spans="1:14" ht="15.75" x14ac:dyDescent="0.25">
      <c r="A17" s="76" t="s">
        <v>116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</row>
    <row r="18" spans="1:14" x14ac:dyDescent="0.25">
      <c r="A18" s="77" t="s">
        <v>50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</row>
    <row r="19" spans="1:14" ht="15.75" thickBot="1" x14ac:dyDescent="0.3">
      <c r="A19" s="78" t="s">
        <v>49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23" t="s">
        <v>64</v>
      </c>
    </row>
    <row r="20" spans="1:14" ht="40.5" customHeight="1" thickBot="1" x14ac:dyDescent="0.3">
      <c r="A20" s="57" t="s">
        <v>66</v>
      </c>
      <c r="B20" s="57"/>
      <c r="C20" s="67" t="s">
        <v>65</v>
      </c>
      <c r="D20" s="68"/>
      <c r="E20" s="68"/>
      <c r="F20" s="69"/>
      <c r="G20" s="58" t="s">
        <v>0</v>
      </c>
      <c r="H20" s="58" t="s">
        <v>57</v>
      </c>
      <c r="I20" s="58" t="s">
        <v>1</v>
      </c>
      <c r="J20" s="58" t="s">
        <v>2</v>
      </c>
      <c r="K20" s="81" t="s">
        <v>3</v>
      </c>
      <c r="L20" s="82"/>
    </row>
    <row r="21" spans="1:14" ht="16.5" customHeight="1" thickBot="1" x14ac:dyDescent="0.3">
      <c r="A21" s="57" t="s">
        <v>51</v>
      </c>
      <c r="B21" s="57" t="s">
        <v>13</v>
      </c>
      <c r="C21" s="58" t="s">
        <v>4</v>
      </c>
      <c r="D21" s="58" t="s">
        <v>5</v>
      </c>
      <c r="E21" s="58" t="s">
        <v>6</v>
      </c>
      <c r="F21" s="58" t="s">
        <v>7</v>
      </c>
      <c r="G21" s="59"/>
      <c r="H21" s="59"/>
      <c r="I21" s="59"/>
      <c r="J21" s="59"/>
      <c r="K21" s="70" t="s">
        <v>8</v>
      </c>
      <c r="L21" s="71"/>
    </row>
    <row r="22" spans="1:14" ht="15.75" thickBot="1" x14ac:dyDescent="0.3">
      <c r="A22" s="61"/>
      <c r="B22" s="61"/>
      <c r="C22" s="60"/>
      <c r="D22" s="60"/>
      <c r="E22" s="60"/>
      <c r="F22" s="60"/>
      <c r="G22" s="60"/>
      <c r="H22" s="60"/>
      <c r="I22" s="60"/>
      <c r="J22" s="60"/>
      <c r="K22" s="33" t="s">
        <v>67</v>
      </c>
      <c r="L22" s="24" t="s">
        <v>68</v>
      </c>
    </row>
    <row r="23" spans="1:14" ht="15" customHeight="1" thickBot="1" x14ac:dyDescent="0.3">
      <c r="A23" s="3">
        <v>1</v>
      </c>
      <c r="B23" s="3">
        <v>2</v>
      </c>
      <c r="C23" s="3">
        <v>3</v>
      </c>
      <c r="D23" s="3">
        <v>4</v>
      </c>
      <c r="E23" s="3">
        <v>5</v>
      </c>
      <c r="F23" s="3">
        <v>6</v>
      </c>
      <c r="G23" s="3">
        <v>7</v>
      </c>
      <c r="H23" s="3">
        <v>8</v>
      </c>
      <c r="I23" s="3">
        <v>9</v>
      </c>
      <c r="J23" s="3">
        <v>10</v>
      </c>
      <c r="K23" s="33">
        <v>11</v>
      </c>
      <c r="L23" s="24">
        <v>12</v>
      </c>
    </row>
    <row r="24" spans="1:14" ht="15" customHeight="1" thickBot="1" x14ac:dyDescent="0.3">
      <c r="A24" s="85" t="s">
        <v>52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7"/>
    </row>
    <row r="25" spans="1:14" s="12" customFormat="1" ht="46.5" customHeight="1" thickBot="1" x14ac:dyDescent="0.3">
      <c r="A25" s="79" t="s">
        <v>117</v>
      </c>
      <c r="B25" s="26" t="s">
        <v>53</v>
      </c>
      <c r="C25" s="8">
        <v>991</v>
      </c>
      <c r="D25" s="5" t="s">
        <v>17</v>
      </c>
      <c r="E25" s="5" t="s">
        <v>15</v>
      </c>
      <c r="F25" s="5" t="s">
        <v>14</v>
      </c>
      <c r="G25" s="5" t="s">
        <v>9</v>
      </c>
      <c r="H25" s="5"/>
      <c r="I25" s="9"/>
      <c r="J25" s="5" t="s">
        <v>102</v>
      </c>
      <c r="K25" s="11">
        <f>K26</f>
        <v>75000</v>
      </c>
      <c r="L25" s="10">
        <f>K25</f>
        <v>75000</v>
      </c>
      <c r="N25" s="36"/>
    </row>
    <row r="26" spans="1:14" s="12" customFormat="1" ht="15.95" customHeight="1" thickBot="1" x14ac:dyDescent="0.3">
      <c r="A26" s="80"/>
      <c r="B26" s="42" t="s">
        <v>118</v>
      </c>
      <c r="C26" s="43">
        <v>991</v>
      </c>
      <c r="D26" s="44" t="s">
        <v>16</v>
      </c>
      <c r="E26" s="44" t="s">
        <v>15</v>
      </c>
      <c r="F26" s="44" t="s">
        <v>14</v>
      </c>
      <c r="G26" s="44" t="s">
        <v>9</v>
      </c>
      <c r="H26" s="44"/>
      <c r="I26" s="45"/>
      <c r="J26" s="44" t="s">
        <v>10</v>
      </c>
      <c r="K26" s="47">
        <f>K27</f>
        <v>75000</v>
      </c>
      <c r="L26" s="46">
        <f t="shared" ref="L26:L110" si="0">K26</f>
        <v>75000</v>
      </c>
      <c r="N26" s="36"/>
    </row>
    <row r="27" spans="1:14" s="12" customFormat="1" ht="15.95" customHeight="1" thickBot="1" x14ac:dyDescent="0.3">
      <c r="A27" s="6"/>
      <c r="B27" s="7" t="s">
        <v>118</v>
      </c>
      <c r="C27" s="8">
        <v>991</v>
      </c>
      <c r="D27" s="5" t="s">
        <v>18</v>
      </c>
      <c r="E27" s="5" t="s">
        <v>19</v>
      </c>
      <c r="F27" s="5" t="s">
        <v>14</v>
      </c>
      <c r="G27" s="5" t="s">
        <v>9</v>
      </c>
      <c r="H27" s="5"/>
      <c r="I27" s="9"/>
      <c r="J27" s="5" t="s">
        <v>10</v>
      </c>
      <c r="K27" s="11">
        <f>K28</f>
        <v>75000</v>
      </c>
      <c r="L27" s="10">
        <f t="shared" si="0"/>
        <v>75000</v>
      </c>
      <c r="N27" s="36"/>
    </row>
    <row r="28" spans="1:14" s="18" customFormat="1" ht="15.95" customHeight="1" thickBot="1" x14ac:dyDescent="0.3">
      <c r="A28" s="13"/>
      <c r="B28" s="7" t="s">
        <v>118</v>
      </c>
      <c r="C28" s="15">
        <v>991</v>
      </c>
      <c r="D28" s="16" t="s">
        <v>18</v>
      </c>
      <c r="E28" s="16" t="s">
        <v>139</v>
      </c>
      <c r="F28" s="16">
        <v>540</v>
      </c>
      <c r="G28" s="16" t="s">
        <v>71</v>
      </c>
      <c r="H28" s="16"/>
      <c r="I28" s="17"/>
      <c r="J28" s="16" t="s">
        <v>10</v>
      </c>
      <c r="K28" s="34">
        <v>75000</v>
      </c>
      <c r="L28" s="19">
        <f t="shared" si="0"/>
        <v>75000</v>
      </c>
      <c r="N28" s="37"/>
    </row>
    <row r="29" spans="1:14" s="12" customFormat="1" ht="15.95" customHeight="1" thickBot="1" x14ac:dyDescent="0.3">
      <c r="A29" s="6"/>
      <c r="B29" s="7" t="s">
        <v>118</v>
      </c>
      <c r="C29" s="8">
        <v>992</v>
      </c>
      <c r="D29" s="5" t="s">
        <v>17</v>
      </c>
      <c r="E29" s="5" t="s">
        <v>15</v>
      </c>
      <c r="F29" s="5" t="s">
        <v>14</v>
      </c>
      <c r="G29" s="5" t="s">
        <v>9</v>
      </c>
      <c r="H29" s="5"/>
      <c r="I29" s="9"/>
      <c r="J29" s="5" t="s">
        <v>102</v>
      </c>
      <c r="K29" s="11">
        <f>K30+K90+K93+K96+K114+K150+K152+K155+K183+K188+K192</f>
        <v>47483250.859999999</v>
      </c>
      <c r="L29" s="10">
        <f t="shared" si="0"/>
        <v>47483250.859999999</v>
      </c>
      <c r="N29" s="36"/>
    </row>
    <row r="30" spans="1:14" s="12" customFormat="1" ht="15.95" customHeight="1" thickBot="1" x14ac:dyDescent="0.3">
      <c r="A30" s="6"/>
      <c r="B30" s="7" t="s">
        <v>118</v>
      </c>
      <c r="C30" s="8">
        <v>992</v>
      </c>
      <c r="D30" s="5" t="s">
        <v>16</v>
      </c>
      <c r="E30" s="5" t="s">
        <v>15</v>
      </c>
      <c r="F30" s="5" t="s">
        <v>14</v>
      </c>
      <c r="G30" s="5" t="s">
        <v>9</v>
      </c>
      <c r="H30" s="5"/>
      <c r="I30" s="9"/>
      <c r="J30" s="5" t="s">
        <v>102</v>
      </c>
      <c r="K30" s="11">
        <f>K31+K34+K58+K60</f>
        <v>19372800</v>
      </c>
      <c r="L30" s="10">
        <f t="shared" si="0"/>
        <v>19372800</v>
      </c>
      <c r="N30" s="36"/>
    </row>
    <row r="31" spans="1:14" s="12" customFormat="1" ht="15.95" customHeight="1" thickBot="1" x14ac:dyDescent="0.3">
      <c r="A31" s="41"/>
      <c r="B31" s="42" t="s">
        <v>118</v>
      </c>
      <c r="C31" s="43">
        <v>992</v>
      </c>
      <c r="D31" s="44" t="s">
        <v>20</v>
      </c>
      <c r="E31" s="44" t="s">
        <v>21</v>
      </c>
      <c r="F31" s="44" t="s">
        <v>86</v>
      </c>
      <c r="G31" s="44" t="s">
        <v>9</v>
      </c>
      <c r="H31" s="44"/>
      <c r="I31" s="45"/>
      <c r="J31" s="44" t="s">
        <v>10</v>
      </c>
      <c r="K31" s="47">
        <f>K32+K33</f>
        <v>1024000</v>
      </c>
      <c r="L31" s="46">
        <f t="shared" si="0"/>
        <v>1024000</v>
      </c>
      <c r="N31" s="36"/>
    </row>
    <row r="32" spans="1:14" s="12" customFormat="1" ht="15.95" customHeight="1" thickBot="1" x14ac:dyDescent="0.3">
      <c r="A32" s="6"/>
      <c r="B32" s="7" t="s">
        <v>118</v>
      </c>
      <c r="C32" s="15">
        <v>992</v>
      </c>
      <c r="D32" s="16" t="s">
        <v>20</v>
      </c>
      <c r="E32" s="16" t="s">
        <v>22</v>
      </c>
      <c r="F32" s="16" t="s">
        <v>60</v>
      </c>
      <c r="G32" s="16" t="s">
        <v>72</v>
      </c>
      <c r="H32" s="16"/>
      <c r="I32" s="17"/>
      <c r="J32" s="16" t="s">
        <v>10</v>
      </c>
      <c r="K32" s="34">
        <v>788000</v>
      </c>
      <c r="L32" s="19">
        <f t="shared" si="0"/>
        <v>788000</v>
      </c>
      <c r="N32" s="36"/>
    </row>
    <row r="33" spans="1:14" s="18" customFormat="1" ht="15.95" customHeight="1" thickBot="1" x14ac:dyDescent="0.3">
      <c r="A33" s="13"/>
      <c r="B33" s="7" t="s">
        <v>118</v>
      </c>
      <c r="C33" s="15">
        <v>992</v>
      </c>
      <c r="D33" s="16" t="s">
        <v>20</v>
      </c>
      <c r="E33" s="16" t="s">
        <v>22</v>
      </c>
      <c r="F33" s="16" t="s">
        <v>84</v>
      </c>
      <c r="G33" s="16" t="s">
        <v>73</v>
      </c>
      <c r="H33" s="16"/>
      <c r="I33" s="17"/>
      <c r="J33" s="16" t="s">
        <v>10</v>
      </c>
      <c r="K33" s="34">
        <v>236000</v>
      </c>
      <c r="L33" s="19">
        <f t="shared" si="0"/>
        <v>236000</v>
      </c>
      <c r="N33" s="37"/>
    </row>
    <row r="34" spans="1:14" s="12" customFormat="1" ht="15.95" customHeight="1" thickBot="1" x14ac:dyDescent="0.3">
      <c r="A34" s="41"/>
      <c r="B34" s="42" t="s">
        <v>118</v>
      </c>
      <c r="C34" s="43">
        <v>992</v>
      </c>
      <c r="D34" s="44" t="s">
        <v>23</v>
      </c>
      <c r="E34" s="44" t="s">
        <v>38</v>
      </c>
      <c r="F34" s="44" t="s">
        <v>14</v>
      </c>
      <c r="G34" s="44" t="s">
        <v>9</v>
      </c>
      <c r="H34" s="44"/>
      <c r="I34" s="45"/>
      <c r="J34" s="44" t="s">
        <v>102</v>
      </c>
      <c r="K34" s="47">
        <f>K35</f>
        <v>7757300</v>
      </c>
      <c r="L34" s="46">
        <f t="shared" si="0"/>
        <v>7757300</v>
      </c>
      <c r="N34" s="36"/>
    </row>
    <row r="35" spans="1:14" s="12" customFormat="1" ht="15.95" customHeight="1" thickBot="1" x14ac:dyDescent="0.3">
      <c r="A35" s="6"/>
      <c r="B35" s="7" t="s">
        <v>118</v>
      </c>
      <c r="C35" s="8">
        <v>992</v>
      </c>
      <c r="D35" s="5" t="s">
        <v>23</v>
      </c>
      <c r="E35" s="5" t="s">
        <v>39</v>
      </c>
      <c r="F35" s="5" t="s">
        <v>14</v>
      </c>
      <c r="G35" s="5" t="s">
        <v>9</v>
      </c>
      <c r="H35" s="5"/>
      <c r="I35" s="9"/>
      <c r="J35" s="5" t="s">
        <v>10</v>
      </c>
      <c r="K35" s="11">
        <f>K36+K40+K49+K54+K56</f>
        <v>7757300</v>
      </c>
      <c r="L35" s="10">
        <f t="shared" si="0"/>
        <v>7757300</v>
      </c>
      <c r="N35" s="36"/>
    </row>
    <row r="36" spans="1:14" s="12" customFormat="1" ht="15.95" customHeight="1" thickBot="1" x14ac:dyDescent="0.3">
      <c r="A36" s="6"/>
      <c r="B36" s="7" t="s">
        <v>118</v>
      </c>
      <c r="C36" s="8">
        <v>992</v>
      </c>
      <c r="D36" s="5" t="s">
        <v>23</v>
      </c>
      <c r="E36" s="5" t="s">
        <v>39</v>
      </c>
      <c r="F36" s="5" t="s">
        <v>86</v>
      </c>
      <c r="G36" s="5" t="s">
        <v>9</v>
      </c>
      <c r="H36" s="5"/>
      <c r="I36" s="9"/>
      <c r="J36" s="5" t="s">
        <v>10</v>
      </c>
      <c r="K36" s="11">
        <f>K37+K38+K39</f>
        <v>7510300</v>
      </c>
      <c r="L36" s="10">
        <f t="shared" si="0"/>
        <v>7510300</v>
      </c>
      <c r="N36" s="36"/>
    </row>
    <row r="37" spans="1:14" s="18" customFormat="1" ht="15.95" customHeight="1" thickBot="1" x14ac:dyDescent="0.3">
      <c r="A37" s="13"/>
      <c r="B37" s="7" t="s">
        <v>118</v>
      </c>
      <c r="C37" s="15">
        <v>992</v>
      </c>
      <c r="D37" s="16" t="s">
        <v>23</v>
      </c>
      <c r="E37" s="16" t="s">
        <v>39</v>
      </c>
      <c r="F37" s="16" t="s">
        <v>60</v>
      </c>
      <c r="G37" s="16" t="s">
        <v>72</v>
      </c>
      <c r="H37" s="16"/>
      <c r="I37" s="17"/>
      <c r="J37" s="16" t="s">
        <v>10</v>
      </c>
      <c r="K37" s="34">
        <v>5800000</v>
      </c>
      <c r="L37" s="19">
        <f t="shared" si="0"/>
        <v>5800000</v>
      </c>
      <c r="N37" s="37"/>
    </row>
    <row r="38" spans="1:14" s="18" customFormat="1" ht="15.95" customHeight="1" thickBot="1" x14ac:dyDescent="0.3">
      <c r="A38" s="13"/>
      <c r="B38" s="7" t="s">
        <v>118</v>
      </c>
      <c r="C38" s="15">
        <v>992</v>
      </c>
      <c r="D38" s="16" t="s">
        <v>23</v>
      </c>
      <c r="E38" s="16" t="s">
        <v>39</v>
      </c>
      <c r="F38" s="16" t="s">
        <v>69</v>
      </c>
      <c r="G38" s="16" t="s">
        <v>74</v>
      </c>
      <c r="H38" s="16"/>
      <c r="I38" s="17"/>
      <c r="J38" s="16" t="s">
        <v>10</v>
      </c>
      <c r="K38" s="34">
        <v>10000</v>
      </c>
      <c r="L38" s="19">
        <f t="shared" ref="L38" si="1">K38</f>
        <v>10000</v>
      </c>
      <c r="N38" s="37"/>
    </row>
    <row r="39" spans="1:14" s="18" customFormat="1" ht="15.95" customHeight="1" thickBot="1" x14ac:dyDescent="0.3">
      <c r="A39" s="13"/>
      <c r="B39" s="7" t="s">
        <v>118</v>
      </c>
      <c r="C39" s="15">
        <v>992</v>
      </c>
      <c r="D39" s="16" t="s">
        <v>23</v>
      </c>
      <c r="E39" s="16" t="s">
        <v>39</v>
      </c>
      <c r="F39" s="16" t="s">
        <v>84</v>
      </c>
      <c r="G39" s="16" t="s">
        <v>73</v>
      </c>
      <c r="H39" s="16"/>
      <c r="I39" s="17"/>
      <c r="J39" s="16" t="s">
        <v>10</v>
      </c>
      <c r="K39" s="34">
        <v>1700300</v>
      </c>
      <c r="L39" s="19">
        <f t="shared" si="0"/>
        <v>1700300</v>
      </c>
      <c r="N39" s="37"/>
    </row>
    <row r="40" spans="1:14" s="12" customFormat="1" ht="15.95" customHeight="1" thickBot="1" x14ac:dyDescent="0.3">
      <c r="A40" s="6"/>
      <c r="B40" s="7" t="s">
        <v>118</v>
      </c>
      <c r="C40" s="8">
        <v>992</v>
      </c>
      <c r="D40" s="5" t="s">
        <v>23</v>
      </c>
      <c r="E40" s="5" t="s">
        <v>39</v>
      </c>
      <c r="F40" s="5" t="s">
        <v>59</v>
      </c>
      <c r="G40" s="5" t="s">
        <v>9</v>
      </c>
      <c r="H40" s="5"/>
      <c r="I40" s="9"/>
      <c r="J40" s="5" t="s">
        <v>10</v>
      </c>
      <c r="K40" s="11">
        <f>K41+K43+K44+K47+K48</f>
        <v>75400</v>
      </c>
      <c r="L40" s="10">
        <f t="shared" si="0"/>
        <v>75400</v>
      </c>
      <c r="N40" s="36"/>
    </row>
    <row r="41" spans="1:14" s="18" customFormat="1" ht="15.95" customHeight="1" thickBot="1" x14ac:dyDescent="0.3">
      <c r="A41" s="13"/>
      <c r="B41" s="7" t="s">
        <v>118</v>
      </c>
      <c r="C41" s="15">
        <v>992</v>
      </c>
      <c r="D41" s="16" t="s">
        <v>23</v>
      </c>
      <c r="E41" s="16" t="s">
        <v>39</v>
      </c>
      <c r="F41" s="16" t="s">
        <v>59</v>
      </c>
      <c r="G41" s="16" t="s">
        <v>75</v>
      </c>
      <c r="H41" s="16"/>
      <c r="I41" s="17"/>
      <c r="J41" s="16" t="s">
        <v>10</v>
      </c>
      <c r="K41" s="34">
        <v>0</v>
      </c>
      <c r="L41" s="19">
        <f t="shared" si="0"/>
        <v>0</v>
      </c>
      <c r="N41" s="37"/>
    </row>
    <row r="42" spans="1:14" s="18" customFormat="1" ht="15.95" hidden="1" customHeight="1" thickBot="1" x14ac:dyDescent="0.3">
      <c r="A42" s="13"/>
      <c r="B42" s="7" t="s">
        <v>118</v>
      </c>
      <c r="C42" s="15">
        <v>992</v>
      </c>
      <c r="D42" s="16" t="s">
        <v>23</v>
      </c>
      <c r="E42" s="16" t="s">
        <v>39</v>
      </c>
      <c r="F42" s="16" t="s">
        <v>59</v>
      </c>
      <c r="G42" s="16" t="s">
        <v>76</v>
      </c>
      <c r="H42" s="16"/>
      <c r="I42" s="17"/>
      <c r="J42" s="16" t="s">
        <v>10</v>
      </c>
      <c r="K42" s="34">
        <v>0</v>
      </c>
      <c r="L42" s="19">
        <f t="shared" si="0"/>
        <v>0</v>
      </c>
      <c r="N42" s="37"/>
    </row>
    <row r="43" spans="1:14" s="18" customFormat="1" ht="15.95" customHeight="1" thickBot="1" x14ac:dyDescent="0.3">
      <c r="A43" s="13"/>
      <c r="B43" s="7" t="s">
        <v>118</v>
      </c>
      <c r="C43" s="15">
        <v>992</v>
      </c>
      <c r="D43" s="16" t="s">
        <v>23</v>
      </c>
      <c r="E43" s="16" t="s">
        <v>39</v>
      </c>
      <c r="F43" s="16" t="s">
        <v>59</v>
      </c>
      <c r="G43" s="16" t="s">
        <v>78</v>
      </c>
      <c r="H43" s="16"/>
      <c r="I43" s="17"/>
      <c r="J43" s="16" t="s">
        <v>10</v>
      </c>
      <c r="K43" s="34">
        <v>20000</v>
      </c>
      <c r="L43" s="19">
        <f t="shared" si="0"/>
        <v>20000</v>
      </c>
      <c r="N43" s="37"/>
    </row>
    <row r="44" spans="1:14" s="18" customFormat="1" ht="15.95" customHeight="1" thickBot="1" x14ac:dyDescent="0.3">
      <c r="A44" s="13"/>
      <c r="B44" s="7" t="s">
        <v>118</v>
      </c>
      <c r="C44" s="15">
        <v>992</v>
      </c>
      <c r="D44" s="16" t="s">
        <v>23</v>
      </c>
      <c r="E44" s="16" t="s">
        <v>39</v>
      </c>
      <c r="F44" s="16" t="s">
        <v>59</v>
      </c>
      <c r="G44" s="16" t="s">
        <v>79</v>
      </c>
      <c r="H44" s="16"/>
      <c r="I44" s="17"/>
      <c r="J44" s="16" t="s">
        <v>10</v>
      </c>
      <c r="K44" s="34">
        <v>20000</v>
      </c>
      <c r="L44" s="19">
        <f t="shared" si="0"/>
        <v>20000</v>
      </c>
      <c r="N44" s="37"/>
    </row>
    <row r="45" spans="1:14" s="18" customFormat="1" ht="15.95" hidden="1" customHeight="1" thickBot="1" x14ac:dyDescent="0.3">
      <c r="A45" s="13"/>
      <c r="B45" s="7" t="s">
        <v>118</v>
      </c>
      <c r="C45" s="15">
        <v>992</v>
      </c>
      <c r="D45" s="16" t="s">
        <v>23</v>
      </c>
      <c r="E45" s="16" t="s">
        <v>39</v>
      </c>
      <c r="F45" s="16" t="s">
        <v>59</v>
      </c>
      <c r="G45" s="16" t="s">
        <v>82</v>
      </c>
      <c r="H45" s="16"/>
      <c r="I45" s="17"/>
      <c r="J45" s="16" t="s">
        <v>10</v>
      </c>
      <c r="K45" s="34">
        <v>0</v>
      </c>
      <c r="L45" s="19">
        <f t="shared" ref="L45" si="2">K45</f>
        <v>0</v>
      </c>
      <c r="N45" s="37"/>
    </row>
    <row r="46" spans="1:14" s="18" customFormat="1" ht="15.95" hidden="1" customHeight="1" thickBot="1" x14ac:dyDescent="0.3">
      <c r="A46" s="13"/>
      <c r="B46" s="7" t="s">
        <v>118</v>
      </c>
      <c r="C46" s="15">
        <v>992</v>
      </c>
      <c r="D46" s="16" t="s">
        <v>23</v>
      </c>
      <c r="E46" s="16" t="s">
        <v>39</v>
      </c>
      <c r="F46" s="16" t="s">
        <v>59</v>
      </c>
      <c r="G46" s="16" t="s">
        <v>80</v>
      </c>
      <c r="H46" s="16"/>
      <c r="I46" s="17"/>
      <c r="J46" s="16" t="s">
        <v>10</v>
      </c>
      <c r="K46" s="34">
        <v>0</v>
      </c>
      <c r="L46" s="19">
        <f t="shared" si="0"/>
        <v>0</v>
      </c>
      <c r="N46" s="37"/>
    </row>
    <row r="47" spans="1:14" s="18" customFormat="1" ht="15.95" customHeight="1" thickBot="1" x14ac:dyDescent="0.3">
      <c r="A47" s="13"/>
      <c r="B47" s="7" t="s">
        <v>118</v>
      </c>
      <c r="C47" s="15">
        <v>992</v>
      </c>
      <c r="D47" s="16" t="s">
        <v>23</v>
      </c>
      <c r="E47" s="16" t="s">
        <v>39</v>
      </c>
      <c r="F47" s="16" t="s">
        <v>59</v>
      </c>
      <c r="G47" s="16" t="s">
        <v>82</v>
      </c>
      <c r="H47" s="16"/>
      <c r="I47" s="17"/>
      <c r="J47" s="16" t="s">
        <v>10</v>
      </c>
      <c r="K47" s="34">
        <v>3400</v>
      </c>
      <c r="L47" s="19">
        <f t="shared" ref="L47:L48" si="3">K47</f>
        <v>3400</v>
      </c>
      <c r="N47" s="37"/>
    </row>
    <row r="48" spans="1:14" s="18" customFormat="1" ht="15.95" customHeight="1" thickBot="1" x14ac:dyDescent="0.3">
      <c r="A48" s="13"/>
      <c r="B48" s="7" t="s">
        <v>118</v>
      </c>
      <c r="C48" s="15">
        <v>992</v>
      </c>
      <c r="D48" s="16" t="s">
        <v>23</v>
      </c>
      <c r="E48" s="16" t="s">
        <v>39</v>
      </c>
      <c r="F48" s="16" t="s">
        <v>59</v>
      </c>
      <c r="G48" s="16" t="s">
        <v>80</v>
      </c>
      <c r="H48" s="16"/>
      <c r="I48" s="17"/>
      <c r="J48" s="16" t="s">
        <v>10</v>
      </c>
      <c r="K48" s="34">
        <v>32000</v>
      </c>
      <c r="L48" s="19">
        <f t="shared" si="3"/>
        <v>32000</v>
      </c>
      <c r="N48" s="37"/>
    </row>
    <row r="49" spans="1:14" s="12" customFormat="1" ht="15.95" customHeight="1" thickBot="1" x14ac:dyDescent="0.3">
      <c r="A49" s="6"/>
      <c r="B49" s="7" t="s">
        <v>118</v>
      </c>
      <c r="C49" s="8">
        <v>992</v>
      </c>
      <c r="D49" s="5" t="s">
        <v>23</v>
      </c>
      <c r="E49" s="5" t="s">
        <v>39</v>
      </c>
      <c r="F49" s="5" t="s">
        <v>70</v>
      </c>
      <c r="G49" s="5" t="s">
        <v>9</v>
      </c>
      <c r="H49" s="5"/>
      <c r="I49" s="9"/>
      <c r="J49" s="5" t="s">
        <v>10</v>
      </c>
      <c r="K49" s="11">
        <f>K50+K52+K53</f>
        <v>103300</v>
      </c>
      <c r="L49" s="10">
        <f t="shared" si="0"/>
        <v>103300</v>
      </c>
      <c r="N49" s="36"/>
    </row>
    <row r="50" spans="1:14" s="18" customFormat="1" ht="15.95" customHeight="1" thickBot="1" x14ac:dyDescent="0.3">
      <c r="A50" s="13"/>
      <c r="B50" s="7" t="s">
        <v>118</v>
      </c>
      <c r="C50" s="15">
        <v>992</v>
      </c>
      <c r="D50" s="16" t="s">
        <v>23</v>
      </c>
      <c r="E50" s="16" t="s">
        <v>39</v>
      </c>
      <c r="F50" s="16" t="s">
        <v>61</v>
      </c>
      <c r="G50" s="16" t="s">
        <v>108</v>
      </c>
      <c r="H50" s="16"/>
      <c r="I50" s="17"/>
      <c r="J50" s="16" t="s">
        <v>10</v>
      </c>
      <c r="K50" s="34">
        <v>3300</v>
      </c>
      <c r="L50" s="19">
        <f t="shared" si="0"/>
        <v>3300</v>
      </c>
      <c r="N50" s="37"/>
    </row>
    <row r="51" spans="1:14" s="18" customFormat="1" ht="15.95" hidden="1" customHeight="1" thickBot="1" x14ac:dyDescent="0.3">
      <c r="A51" s="13"/>
      <c r="B51" s="7" t="s">
        <v>118</v>
      </c>
      <c r="C51" s="15">
        <v>992</v>
      </c>
      <c r="D51" s="16" t="s">
        <v>23</v>
      </c>
      <c r="E51" s="16" t="s">
        <v>39</v>
      </c>
      <c r="F51" s="16" t="s">
        <v>62</v>
      </c>
      <c r="G51" s="16" t="s">
        <v>81</v>
      </c>
      <c r="H51" s="16"/>
      <c r="I51" s="17"/>
      <c r="J51" s="16" t="s">
        <v>10</v>
      </c>
      <c r="K51" s="34">
        <v>0</v>
      </c>
      <c r="L51" s="19">
        <f t="shared" ref="L51:L52" si="4">K51</f>
        <v>0</v>
      </c>
      <c r="N51" s="37"/>
    </row>
    <row r="52" spans="1:14" s="18" customFormat="1" ht="15.95" customHeight="1" thickBot="1" x14ac:dyDescent="0.3">
      <c r="A52" s="13"/>
      <c r="B52" s="7" t="s">
        <v>118</v>
      </c>
      <c r="C52" s="15">
        <v>992</v>
      </c>
      <c r="D52" s="16" t="s">
        <v>23</v>
      </c>
      <c r="E52" s="16" t="s">
        <v>39</v>
      </c>
      <c r="F52" s="16" t="s">
        <v>62</v>
      </c>
      <c r="G52" s="16" t="s">
        <v>160</v>
      </c>
      <c r="H52" s="16"/>
      <c r="I52" s="17"/>
      <c r="J52" s="16" t="s">
        <v>10</v>
      </c>
      <c r="K52" s="34">
        <v>50000</v>
      </c>
      <c r="L52" s="19">
        <f t="shared" si="4"/>
        <v>50000</v>
      </c>
      <c r="N52" s="37"/>
    </row>
    <row r="53" spans="1:14" s="18" customFormat="1" ht="15.95" customHeight="1" thickBot="1" x14ac:dyDescent="0.3">
      <c r="A53" s="13"/>
      <c r="B53" s="7" t="s">
        <v>118</v>
      </c>
      <c r="C53" s="15">
        <v>992</v>
      </c>
      <c r="D53" s="16" t="s">
        <v>23</v>
      </c>
      <c r="E53" s="16" t="s">
        <v>39</v>
      </c>
      <c r="F53" s="16" t="s">
        <v>87</v>
      </c>
      <c r="G53" s="16" t="s">
        <v>159</v>
      </c>
      <c r="H53" s="16"/>
      <c r="I53" s="17"/>
      <c r="J53" s="16" t="s">
        <v>10</v>
      </c>
      <c r="K53" s="34">
        <v>50000</v>
      </c>
      <c r="L53" s="19">
        <f t="shared" si="0"/>
        <v>50000</v>
      </c>
      <c r="N53" s="37"/>
    </row>
    <row r="54" spans="1:14" s="12" customFormat="1" ht="15.95" customHeight="1" thickBot="1" x14ac:dyDescent="0.3">
      <c r="A54" s="6"/>
      <c r="B54" s="7" t="s">
        <v>118</v>
      </c>
      <c r="C54" s="8">
        <v>992</v>
      </c>
      <c r="D54" s="5" t="s">
        <v>23</v>
      </c>
      <c r="E54" s="5" t="s">
        <v>38</v>
      </c>
      <c r="F54" s="5" t="s">
        <v>14</v>
      </c>
      <c r="G54" s="5" t="s">
        <v>9</v>
      </c>
      <c r="H54" s="5"/>
      <c r="I54" s="9"/>
      <c r="J54" s="5" t="s">
        <v>101</v>
      </c>
      <c r="K54" s="11">
        <f>K55</f>
        <v>7600</v>
      </c>
      <c r="L54" s="10">
        <f t="shared" si="0"/>
        <v>7600</v>
      </c>
      <c r="N54" s="36"/>
    </row>
    <row r="55" spans="1:14" s="18" customFormat="1" ht="15.95" customHeight="1" thickBot="1" x14ac:dyDescent="0.3">
      <c r="A55" s="13"/>
      <c r="B55" s="7" t="s">
        <v>118</v>
      </c>
      <c r="C55" s="15">
        <v>992</v>
      </c>
      <c r="D55" s="16" t="s">
        <v>23</v>
      </c>
      <c r="E55" s="16" t="s">
        <v>40</v>
      </c>
      <c r="F55" s="16" t="s">
        <v>59</v>
      </c>
      <c r="G55" s="16" t="s">
        <v>161</v>
      </c>
      <c r="H55" s="16"/>
      <c r="I55" s="17"/>
      <c r="J55" s="16" t="s">
        <v>100</v>
      </c>
      <c r="K55" s="34">
        <v>7600</v>
      </c>
      <c r="L55" s="19">
        <f t="shared" si="0"/>
        <v>7600</v>
      </c>
      <c r="N55" s="37"/>
    </row>
    <row r="56" spans="1:14" s="18" customFormat="1" ht="15.95" customHeight="1" thickBot="1" x14ac:dyDescent="0.3">
      <c r="A56" s="13"/>
      <c r="B56" s="7" t="s">
        <v>118</v>
      </c>
      <c r="C56" s="8" t="s">
        <v>125</v>
      </c>
      <c r="D56" s="5" t="s">
        <v>23</v>
      </c>
      <c r="E56" s="5" t="s">
        <v>131</v>
      </c>
      <c r="F56" s="5" t="s">
        <v>14</v>
      </c>
      <c r="G56" s="5" t="s">
        <v>132</v>
      </c>
      <c r="H56" s="5"/>
      <c r="I56" s="9"/>
      <c r="J56" s="5" t="s">
        <v>10</v>
      </c>
      <c r="K56" s="11">
        <f>K57</f>
        <v>60700</v>
      </c>
      <c r="L56" s="10">
        <f t="shared" si="0"/>
        <v>60700</v>
      </c>
      <c r="N56" s="37"/>
    </row>
    <row r="57" spans="1:14" s="18" customFormat="1" ht="15.95" customHeight="1" thickBot="1" x14ac:dyDescent="0.3">
      <c r="A57" s="13"/>
      <c r="B57" s="7" t="s">
        <v>118</v>
      </c>
      <c r="C57" s="15" t="s">
        <v>125</v>
      </c>
      <c r="D57" s="16" t="s">
        <v>23</v>
      </c>
      <c r="E57" s="16" t="s">
        <v>131</v>
      </c>
      <c r="F57" s="16" t="s">
        <v>133</v>
      </c>
      <c r="G57" s="16" t="s">
        <v>71</v>
      </c>
      <c r="H57" s="16"/>
      <c r="I57" s="17"/>
      <c r="J57" s="16" t="s">
        <v>10</v>
      </c>
      <c r="K57" s="34">
        <v>60700</v>
      </c>
      <c r="L57" s="19">
        <f>K57</f>
        <v>60700</v>
      </c>
      <c r="N57" s="37"/>
    </row>
    <row r="58" spans="1:14" s="12" customFormat="1" ht="15.95" customHeight="1" thickBot="1" x14ac:dyDescent="0.3">
      <c r="A58" s="41"/>
      <c r="B58" s="42" t="s">
        <v>118</v>
      </c>
      <c r="C58" s="43">
        <v>992</v>
      </c>
      <c r="D58" s="44" t="s">
        <v>24</v>
      </c>
      <c r="E58" s="44" t="s">
        <v>41</v>
      </c>
      <c r="F58" s="44" t="s">
        <v>14</v>
      </c>
      <c r="G58" s="44" t="s">
        <v>9</v>
      </c>
      <c r="H58" s="44"/>
      <c r="I58" s="45"/>
      <c r="J58" s="44" t="s">
        <v>10</v>
      </c>
      <c r="K58" s="46">
        <f>K59</f>
        <v>100000</v>
      </c>
      <c r="L58" s="46">
        <f t="shared" si="0"/>
        <v>100000</v>
      </c>
      <c r="N58" s="36"/>
    </row>
    <row r="59" spans="1:14" s="18" customFormat="1" ht="15.95" customHeight="1" thickBot="1" x14ac:dyDescent="0.3">
      <c r="A59" s="13"/>
      <c r="B59" s="7" t="s">
        <v>118</v>
      </c>
      <c r="C59" s="15">
        <v>992</v>
      </c>
      <c r="D59" s="16" t="s">
        <v>24</v>
      </c>
      <c r="E59" s="16" t="s">
        <v>140</v>
      </c>
      <c r="F59" s="16">
        <v>870</v>
      </c>
      <c r="G59" s="16" t="s">
        <v>109</v>
      </c>
      <c r="H59" s="16"/>
      <c r="I59" s="17"/>
      <c r="J59" s="16" t="s">
        <v>10</v>
      </c>
      <c r="K59" s="19">
        <v>100000</v>
      </c>
      <c r="L59" s="19">
        <f t="shared" si="0"/>
        <v>100000</v>
      </c>
      <c r="N59" s="37"/>
    </row>
    <row r="60" spans="1:14" s="12" customFormat="1" ht="15.95" customHeight="1" thickBot="1" x14ac:dyDescent="0.3">
      <c r="A60" s="41"/>
      <c r="B60" s="42" t="s">
        <v>118</v>
      </c>
      <c r="C60" s="43">
        <v>992</v>
      </c>
      <c r="D60" s="44" t="s">
        <v>25</v>
      </c>
      <c r="E60" s="44" t="s">
        <v>15</v>
      </c>
      <c r="F60" s="44" t="s">
        <v>14</v>
      </c>
      <c r="G60" s="44" t="s">
        <v>9</v>
      </c>
      <c r="H60" s="44"/>
      <c r="I60" s="45"/>
      <c r="J60" s="44" t="s">
        <v>10</v>
      </c>
      <c r="K60" s="46">
        <f>K61+K67+K74+K76</f>
        <v>10491500</v>
      </c>
      <c r="L60" s="46">
        <f t="shared" si="0"/>
        <v>10491500</v>
      </c>
      <c r="N60" s="36"/>
    </row>
    <row r="61" spans="1:14" s="12" customFormat="1" ht="15.95" customHeight="1" thickBot="1" x14ac:dyDescent="0.3">
      <c r="A61" s="6"/>
      <c r="B61" s="7" t="s">
        <v>118</v>
      </c>
      <c r="C61" s="8">
        <v>992</v>
      </c>
      <c r="D61" s="5" t="s">
        <v>25</v>
      </c>
      <c r="E61" s="5" t="s">
        <v>162</v>
      </c>
      <c r="F61" s="5" t="s">
        <v>14</v>
      </c>
      <c r="G61" s="5" t="s">
        <v>9</v>
      </c>
      <c r="H61" s="5"/>
      <c r="I61" s="9"/>
      <c r="J61" s="5" t="s">
        <v>10</v>
      </c>
      <c r="K61" s="10">
        <f>K62+K63+K64+K65+K66</f>
        <v>1488300</v>
      </c>
      <c r="L61" s="10">
        <f>K61</f>
        <v>1488300</v>
      </c>
      <c r="N61" s="36"/>
    </row>
    <row r="62" spans="1:14" s="12" customFormat="1" ht="15.95" customHeight="1" thickBot="1" x14ac:dyDescent="0.3">
      <c r="A62" s="13"/>
      <c r="B62" s="7" t="s">
        <v>118</v>
      </c>
      <c r="C62" s="15">
        <v>992</v>
      </c>
      <c r="D62" s="16" t="s">
        <v>25</v>
      </c>
      <c r="E62" s="16" t="s">
        <v>162</v>
      </c>
      <c r="F62" s="16" t="s">
        <v>59</v>
      </c>
      <c r="G62" s="16" t="s">
        <v>75</v>
      </c>
      <c r="H62" s="16"/>
      <c r="I62" s="17"/>
      <c r="J62" s="16" t="s">
        <v>10</v>
      </c>
      <c r="K62" s="19">
        <v>150000</v>
      </c>
      <c r="L62" s="19">
        <f>K62</f>
        <v>150000</v>
      </c>
      <c r="N62" s="36"/>
    </row>
    <row r="63" spans="1:14" s="12" customFormat="1" ht="15.95" customHeight="1" thickBot="1" x14ac:dyDescent="0.3">
      <c r="A63" s="13"/>
      <c r="B63" s="7" t="s">
        <v>118</v>
      </c>
      <c r="C63" s="15">
        <v>992</v>
      </c>
      <c r="D63" s="16" t="s">
        <v>25</v>
      </c>
      <c r="E63" s="16" t="s">
        <v>162</v>
      </c>
      <c r="F63" s="16" t="s">
        <v>59</v>
      </c>
      <c r="G63" s="16" t="s">
        <v>78</v>
      </c>
      <c r="H63" s="16"/>
      <c r="I63" s="17"/>
      <c r="J63" s="16" t="s">
        <v>10</v>
      </c>
      <c r="K63" s="19">
        <v>100000</v>
      </c>
      <c r="L63" s="19">
        <f>K63</f>
        <v>100000</v>
      </c>
      <c r="N63" s="36"/>
    </row>
    <row r="64" spans="1:14" s="12" customFormat="1" ht="15.95" customHeight="1" thickBot="1" x14ac:dyDescent="0.3">
      <c r="A64" s="13"/>
      <c r="B64" s="7" t="s">
        <v>118</v>
      </c>
      <c r="C64" s="15">
        <v>992</v>
      </c>
      <c r="D64" s="16" t="s">
        <v>25</v>
      </c>
      <c r="E64" s="16" t="s">
        <v>162</v>
      </c>
      <c r="F64" s="16" t="s">
        <v>59</v>
      </c>
      <c r="G64" s="16" t="s">
        <v>79</v>
      </c>
      <c r="H64" s="16"/>
      <c r="I64" s="17"/>
      <c r="J64" s="16" t="s">
        <v>10</v>
      </c>
      <c r="K64" s="19">
        <v>500000</v>
      </c>
      <c r="L64" s="19">
        <f>K64</f>
        <v>500000</v>
      </c>
      <c r="N64" s="36"/>
    </row>
    <row r="65" spans="1:14" s="18" customFormat="1" ht="15.95" customHeight="1" thickBot="1" x14ac:dyDescent="0.3">
      <c r="A65" s="13"/>
      <c r="B65" s="7" t="s">
        <v>118</v>
      </c>
      <c r="C65" s="15">
        <v>992</v>
      </c>
      <c r="D65" s="16" t="s">
        <v>25</v>
      </c>
      <c r="E65" s="16" t="s">
        <v>162</v>
      </c>
      <c r="F65" s="16" t="s">
        <v>59</v>
      </c>
      <c r="G65" s="16" t="s">
        <v>82</v>
      </c>
      <c r="H65" s="16"/>
      <c r="I65" s="17"/>
      <c r="J65" s="16" t="s">
        <v>10</v>
      </c>
      <c r="K65" s="19">
        <v>500000</v>
      </c>
      <c r="L65" s="19">
        <f t="shared" ref="L65:L68" si="5">K65</f>
        <v>500000</v>
      </c>
      <c r="N65" s="37"/>
    </row>
    <row r="66" spans="1:14" s="18" customFormat="1" ht="15.95" customHeight="1" thickBot="1" x14ac:dyDescent="0.3">
      <c r="A66" s="13"/>
      <c r="B66" s="7" t="s">
        <v>118</v>
      </c>
      <c r="C66" s="15">
        <v>992</v>
      </c>
      <c r="D66" s="16" t="s">
        <v>25</v>
      </c>
      <c r="E66" s="16" t="s">
        <v>162</v>
      </c>
      <c r="F66" s="16" t="s">
        <v>59</v>
      </c>
      <c r="G66" s="16" t="s">
        <v>161</v>
      </c>
      <c r="H66" s="16"/>
      <c r="I66" s="17"/>
      <c r="J66" s="16" t="s">
        <v>10</v>
      </c>
      <c r="K66" s="19">
        <v>238300</v>
      </c>
      <c r="L66" s="19">
        <f t="shared" si="5"/>
        <v>238300</v>
      </c>
      <c r="N66" s="37"/>
    </row>
    <row r="67" spans="1:14" s="18" customFormat="1" ht="15.95" customHeight="1" thickBot="1" x14ac:dyDescent="0.3">
      <c r="A67" s="6"/>
      <c r="B67" s="7" t="s">
        <v>118</v>
      </c>
      <c r="C67" s="8">
        <v>992</v>
      </c>
      <c r="D67" s="5" t="s">
        <v>25</v>
      </c>
      <c r="E67" s="5" t="s">
        <v>42</v>
      </c>
      <c r="F67" s="5" t="s">
        <v>14</v>
      </c>
      <c r="G67" s="5" t="s">
        <v>9</v>
      </c>
      <c r="H67" s="5"/>
      <c r="I67" s="9"/>
      <c r="J67" s="5" t="s">
        <v>10</v>
      </c>
      <c r="K67" s="10">
        <f>K68+K69+K70+K71+K72+K73</f>
        <v>1083200</v>
      </c>
      <c r="L67" s="10">
        <f>K67</f>
        <v>1083200</v>
      </c>
      <c r="N67" s="37"/>
    </row>
    <row r="68" spans="1:14" s="18" customFormat="1" ht="15.95" customHeight="1" thickBot="1" x14ac:dyDescent="0.3">
      <c r="A68" s="13"/>
      <c r="B68" s="7" t="s">
        <v>118</v>
      </c>
      <c r="C68" s="15">
        <v>992</v>
      </c>
      <c r="D68" s="16" t="s">
        <v>25</v>
      </c>
      <c r="E68" s="16" t="s">
        <v>42</v>
      </c>
      <c r="F68" s="16" t="s">
        <v>59</v>
      </c>
      <c r="G68" s="16" t="s">
        <v>78</v>
      </c>
      <c r="H68" s="16"/>
      <c r="I68" s="17"/>
      <c r="J68" s="16" t="s">
        <v>10</v>
      </c>
      <c r="K68" s="19">
        <v>668000</v>
      </c>
      <c r="L68" s="19">
        <f t="shared" si="5"/>
        <v>668000</v>
      </c>
      <c r="N68" s="37"/>
    </row>
    <row r="69" spans="1:14" s="18" customFormat="1" ht="15.95" customHeight="1" thickBot="1" x14ac:dyDescent="0.3">
      <c r="A69" s="13"/>
      <c r="B69" s="7" t="s">
        <v>118</v>
      </c>
      <c r="C69" s="15">
        <v>992</v>
      </c>
      <c r="D69" s="16" t="s">
        <v>25</v>
      </c>
      <c r="E69" s="16" t="s">
        <v>42</v>
      </c>
      <c r="F69" s="16" t="s">
        <v>59</v>
      </c>
      <c r="G69" s="16" t="s">
        <v>79</v>
      </c>
      <c r="H69" s="16"/>
      <c r="I69" s="17"/>
      <c r="J69" s="16" t="s">
        <v>10</v>
      </c>
      <c r="K69" s="19">
        <v>50000</v>
      </c>
      <c r="L69" s="19">
        <f t="shared" si="0"/>
        <v>50000</v>
      </c>
      <c r="N69" s="37"/>
    </row>
    <row r="70" spans="1:14" s="18" customFormat="1" ht="15.95" customHeight="1" thickBot="1" x14ac:dyDescent="0.3">
      <c r="A70" s="13"/>
      <c r="B70" s="7" t="s">
        <v>118</v>
      </c>
      <c r="C70" s="15">
        <v>992</v>
      </c>
      <c r="D70" s="16" t="s">
        <v>25</v>
      </c>
      <c r="E70" s="16" t="s">
        <v>42</v>
      </c>
      <c r="F70" s="16" t="s">
        <v>59</v>
      </c>
      <c r="G70" s="16" t="s">
        <v>82</v>
      </c>
      <c r="H70" s="16"/>
      <c r="I70" s="17"/>
      <c r="J70" s="16" t="s">
        <v>10</v>
      </c>
      <c r="K70" s="19">
        <v>6000</v>
      </c>
      <c r="L70" s="19">
        <f t="shared" si="0"/>
        <v>6000</v>
      </c>
      <c r="N70" s="37"/>
    </row>
    <row r="71" spans="1:14" s="18" customFormat="1" ht="15.95" customHeight="1" thickBot="1" x14ac:dyDescent="0.3">
      <c r="A71" s="13"/>
      <c r="B71" s="7" t="s">
        <v>118</v>
      </c>
      <c r="C71" s="15">
        <v>992</v>
      </c>
      <c r="D71" s="16" t="s">
        <v>25</v>
      </c>
      <c r="E71" s="16" t="s">
        <v>42</v>
      </c>
      <c r="F71" s="16" t="s">
        <v>59</v>
      </c>
      <c r="G71" s="16" t="s">
        <v>80</v>
      </c>
      <c r="H71" s="16"/>
      <c r="I71" s="17"/>
      <c r="J71" s="16" t="s">
        <v>10</v>
      </c>
      <c r="K71" s="19">
        <v>40000</v>
      </c>
      <c r="L71" s="19">
        <f t="shared" ref="L71:L75" si="6">K71</f>
        <v>40000</v>
      </c>
      <c r="N71" s="37"/>
    </row>
    <row r="72" spans="1:14" s="18" customFormat="1" ht="15.95" customHeight="1" thickBot="1" x14ac:dyDescent="0.3">
      <c r="A72" s="13"/>
      <c r="B72" s="7" t="s">
        <v>118</v>
      </c>
      <c r="C72" s="15">
        <v>992</v>
      </c>
      <c r="D72" s="16" t="s">
        <v>25</v>
      </c>
      <c r="E72" s="16" t="s">
        <v>42</v>
      </c>
      <c r="F72" s="16" t="s">
        <v>130</v>
      </c>
      <c r="G72" s="16" t="s">
        <v>109</v>
      </c>
      <c r="H72" s="16"/>
      <c r="I72" s="17"/>
      <c r="J72" s="16" t="s">
        <v>10</v>
      </c>
      <c r="K72" s="19">
        <v>150000</v>
      </c>
      <c r="L72" s="19">
        <f t="shared" si="6"/>
        <v>150000</v>
      </c>
      <c r="N72" s="37"/>
    </row>
    <row r="73" spans="1:14" s="18" customFormat="1" ht="15.95" customHeight="1" thickBot="1" x14ac:dyDescent="0.3">
      <c r="A73" s="13"/>
      <c r="B73" s="7" t="s">
        <v>118</v>
      </c>
      <c r="C73" s="15">
        <v>992</v>
      </c>
      <c r="D73" s="16" t="s">
        <v>25</v>
      </c>
      <c r="E73" s="16" t="s">
        <v>42</v>
      </c>
      <c r="F73" s="16" t="s">
        <v>163</v>
      </c>
      <c r="G73" s="16" t="s">
        <v>159</v>
      </c>
      <c r="H73" s="16"/>
      <c r="I73" s="17"/>
      <c r="J73" s="16" t="s">
        <v>10</v>
      </c>
      <c r="K73" s="19">
        <v>169200</v>
      </c>
      <c r="L73" s="19">
        <f t="shared" si="6"/>
        <v>169200</v>
      </c>
      <c r="N73" s="37"/>
    </row>
    <row r="74" spans="1:14" s="18" customFormat="1" ht="15.95" customHeight="1" thickBot="1" x14ac:dyDescent="0.3">
      <c r="A74" s="6"/>
      <c r="B74" s="7" t="s">
        <v>118</v>
      </c>
      <c r="C74" s="8" t="s">
        <v>125</v>
      </c>
      <c r="D74" s="5" t="s">
        <v>25</v>
      </c>
      <c r="E74" s="5" t="s">
        <v>152</v>
      </c>
      <c r="F74" s="5" t="s">
        <v>59</v>
      </c>
      <c r="G74" s="5" t="s">
        <v>9</v>
      </c>
      <c r="H74" s="5"/>
      <c r="I74" s="9"/>
      <c r="J74" s="5" t="s">
        <v>10</v>
      </c>
      <c r="K74" s="10">
        <f>K75</f>
        <v>100000</v>
      </c>
      <c r="L74" s="10">
        <f t="shared" si="6"/>
        <v>100000</v>
      </c>
      <c r="N74" s="37"/>
    </row>
    <row r="75" spans="1:14" s="18" customFormat="1" ht="15.95" customHeight="1" thickBot="1" x14ac:dyDescent="0.3">
      <c r="A75" s="13"/>
      <c r="B75" s="7" t="s">
        <v>118</v>
      </c>
      <c r="C75" s="15" t="s">
        <v>125</v>
      </c>
      <c r="D75" s="16" t="s">
        <v>25</v>
      </c>
      <c r="E75" s="16" t="s">
        <v>152</v>
      </c>
      <c r="F75" s="16" t="s">
        <v>59</v>
      </c>
      <c r="G75" s="16" t="s">
        <v>79</v>
      </c>
      <c r="H75" s="16"/>
      <c r="I75" s="17"/>
      <c r="J75" s="16" t="s">
        <v>10</v>
      </c>
      <c r="K75" s="19">
        <v>100000</v>
      </c>
      <c r="L75" s="19">
        <f t="shared" si="6"/>
        <v>100000</v>
      </c>
      <c r="N75" s="37"/>
    </row>
    <row r="76" spans="1:14" s="18" customFormat="1" ht="15.95" customHeight="1" thickBot="1" x14ac:dyDescent="0.3">
      <c r="A76" s="6"/>
      <c r="B76" s="7" t="s">
        <v>118</v>
      </c>
      <c r="C76" s="8" t="s">
        <v>125</v>
      </c>
      <c r="D76" s="5" t="s">
        <v>25</v>
      </c>
      <c r="E76" s="5" t="s">
        <v>151</v>
      </c>
      <c r="F76" s="5" t="s">
        <v>14</v>
      </c>
      <c r="G76" s="5" t="s">
        <v>9</v>
      </c>
      <c r="H76" s="5"/>
      <c r="I76" s="9"/>
      <c r="J76" s="5" t="s">
        <v>10</v>
      </c>
      <c r="K76" s="10">
        <f>K77+K78+K79+K80+K81+K82+K83+K84+K85+K86+K87+K88+K89</f>
        <v>7820000</v>
      </c>
      <c r="L76" s="10">
        <f t="shared" ref="L76:L88" si="7">K76</f>
        <v>7820000</v>
      </c>
      <c r="N76" s="37"/>
    </row>
    <row r="77" spans="1:14" s="18" customFormat="1" ht="15.95" customHeight="1" thickBot="1" x14ac:dyDescent="0.3">
      <c r="A77" s="13"/>
      <c r="B77" s="7" t="s">
        <v>118</v>
      </c>
      <c r="C77" s="15" t="s">
        <v>125</v>
      </c>
      <c r="D77" s="16" t="s">
        <v>25</v>
      </c>
      <c r="E77" s="16" t="s">
        <v>151</v>
      </c>
      <c r="F77" s="16" t="s">
        <v>135</v>
      </c>
      <c r="G77" s="16" t="s">
        <v>136</v>
      </c>
      <c r="H77" s="16"/>
      <c r="I77" s="17"/>
      <c r="J77" s="16" t="s">
        <v>10</v>
      </c>
      <c r="K77" s="19">
        <v>4400000</v>
      </c>
      <c r="L77" s="19">
        <f t="shared" si="7"/>
        <v>4400000</v>
      </c>
      <c r="N77" s="37"/>
    </row>
    <row r="78" spans="1:14" s="18" customFormat="1" ht="15.95" customHeight="1" thickBot="1" x14ac:dyDescent="0.3">
      <c r="A78" s="13"/>
      <c r="B78" s="7" t="s">
        <v>118</v>
      </c>
      <c r="C78" s="15" t="s">
        <v>125</v>
      </c>
      <c r="D78" s="16" t="s">
        <v>25</v>
      </c>
      <c r="E78" s="16" t="s">
        <v>151</v>
      </c>
      <c r="F78" s="16" t="s">
        <v>135</v>
      </c>
      <c r="G78" s="16" t="s">
        <v>164</v>
      </c>
      <c r="H78" s="16"/>
      <c r="I78" s="17"/>
      <c r="J78" s="16" t="s">
        <v>10</v>
      </c>
      <c r="K78" s="19">
        <v>10000</v>
      </c>
      <c r="L78" s="19">
        <f t="shared" si="7"/>
        <v>10000</v>
      </c>
      <c r="N78" s="37"/>
    </row>
    <row r="79" spans="1:14" s="18" customFormat="1" ht="15.95" customHeight="1" thickBot="1" x14ac:dyDescent="0.3">
      <c r="A79" s="13"/>
      <c r="B79" s="7" t="s">
        <v>118</v>
      </c>
      <c r="C79" s="15" t="s">
        <v>125</v>
      </c>
      <c r="D79" s="16" t="s">
        <v>25</v>
      </c>
      <c r="E79" s="16" t="s">
        <v>151</v>
      </c>
      <c r="F79" s="16" t="s">
        <v>135</v>
      </c>
      <c r="G79" s="16" t="s">
        <v>137</v>
      </c>
      <c r="H79" s="16"/>
      <c r="I79" s="17"/>
      <c r="J79" s="16" t="s">
        <v>10</v>
      </c>
      <c r="K79" s="19">
        <v>1293000</v>
      </c>
      <c r="L79" s="19">
        <f t="shared" si="7"/>
        <v>1293000</v>
      </c>
      <c r="N79" s="37"/>
    </row>
    <row r="80" spans="1:14" s="18" customFormat="1" ht="15.95" customHeight="1" thickBot="1" x14ac:dyDescent="0.3">
      <c r="A80" s="13"/>
      <c r="B80" s="7" t="s">
        <v>118</v>
      </c>
      <c r="C80" s="15" t="s">
        <v>125</v>
      </c>
      <c r="D80" s="16" t="s">
        <v>25</v>
      </c>
      <c r="E80" s="16" t="s">
        <v>151</v>
      </c>
      <c r="F80" s="16" t="s">
        <v>59</v>
      </c>
      <c r="G80" s="16" t="s">
        <v>77</v>
      </c>
      <c r="H80" s="16"/>
      <c r="I80" s="17"/>
      <c r="J80" s="16" t="s">
        <v>10</v>
      </c>
      <c r="K80" s="19">
        <v>60000</v>
      </c>
      <c r="L80" s="19">
        <f t="shared" si="7"/>
        <v>60000</v>
      </c>
      <c r="N80" s="37"/>
    </row>
    <row r="81" spans="1:14" s="18" customFormat="1" ht="15.95" customHeight="1" thickBot="1" x14ac:dyDescent="0.3">
      <c r="A81" s="13"/>
      <c r="B81" s="7" t="s">
        <v>118</v>
      </c>
      <c r="C81" s="15" t="s">
        <v>125</v>
      </c>
      <c r="D81" s="16" t="s">
        <v>25</v>
      </c>
      <c r="E81" s="16" t="s">
        <v>151</v>
      </c>
      <c r="F81" s="16" t="s">
        <v>59</v>
      </c>
      <c r="G81" s="16" t="s">
        <v>78</v>
      </c>
      <c r="H81" s="16"/>
      <c r="I81" s="17"/>
      <c r="J81" s="16" t="s">
        <v>10</v>
      </c>
      <c r="K81" s="19">
        <v>564000</v>
      </c>
      <c r="L81" s="19">
        <f t="shared" si="7"/>
        <v>564000</v>
      </c>
      <c r="N81" s="37"/>
    </row>
    <row r="82" spans="1:14" s="18" customFormat="1" ht="15.95" customHeight="1" thickBot="1" x14ac:dyDescent="0.3">
      <c r="A82" s="13"/>
      <c r="B82" s="7" t="s">
        <v>118</v>
      </c>
      <c r="C82" s="15" t="s">
        <v>125</v>
      </c>
      <c r="D82" s="16" t="s">
        <v>25</v>
      </c>
      <c r="E82" s="16" t="s">
        <v>151</v>
      </c>
      <c r="F82" s="16" t="s">
        <v>59</v>
      </c>
      <c r="G82" s="16" t="s">
        <v>79</v>
      </c>
      <c r="H82" s="16"/>
      <c r="I82" s="17"/>
      <c r="J82" s="16" t="s">
        <v>10</v>
      </c>
      <c r="K82" s="19">
        <v>357800</v>
      </c>
      <c r="L82" s="19">
        <f t="shared" si="7"/>
        <v>357800</v>
      </c>
      <c r="N82" s="37"/>
    </row>
    <row r="83" spans="1:14" s="18" customFormat="1" ht="15.95" customHeight="1" thickBot="1" x14ac:dyDescent="0.3">
      <c r="A83" s="13"/>
      <c r="B83" s="7" t="s">
        <v>118</v>
      </c>
      <c r="C83" s="15" t="s">
        <v>125</v>
      </c>
      <c r="D83" s="16" t="s">
        <v>25</v>
      </c>
      <c r="E83" s="16" t="s">
        <v>151</v>
      </c>
      <c r="F83" s="16" t="s">
        <v>59</v>
      </c>
      <c r="G83" s="16" t="s">
        <v>165</v>
      </c>
      <c r="H83" s="16"/>
      <c r="I83" s="17"/>
      <c r="J83" s="16" t="s">
        <v>10</v>
      </c>
      <c r="K83" s="19">
        <v>17000</v>
      </c>
      <c r="L83" s="19">
        <f t="shared" si="7"/>
        <v>17000</v>
      </c>
      <c r="N83" s="37"/>
    </row>
    <row r="84" spans="1:14" s="18" customFormat="1" ht="15.95" customHeight="1" thickBot="1" x14ac:dyDescent="0.3">
      <c r="A84" s="13"/>
      <c r="B84" s="7" t="s">
        <v>118</v>
      </c>
      <c r="C84" s="15" t="s">
        <v>125</v>
      </c>
      <c r="D84" s="16" t="s">
        <v>25</v>
      </c>
      <c r="E84" s="16" t="s">
        <v>151</v>
      </c>
      <c r="F84" s="16" t="s">
        <v>59</v>
      </c>
      <c r="G84" s="16" t="s">
        <v>82</v>
      </c>
      <c r="H84" s="16"/>
      <c r="I84" s="17"/>
      <c r="J84" s="16" t="s">
        <v>10</v>
      </c>
      <c r="K84" s="19">
        <v>75000</v>
      </c>
      <c r="L84" s="19">
        <f t="shared" si="7"/>
        <v>75000</v>
      </c>
      <c r="N84" s="37"/>
    </row>
    <row r="85" spans="1:14" s="18" customFormat="1" ht="15.95" customHeight="1" thickBot="1" x14ac:dyDescent="0.3">
      <c r="A85" s="13"/>
      <c r="B85" s="7" t="s">
        <v>118</v>
      </c>
      <c r="C85" s="15" t="s">
        <v>125</v>
      </c>
      <c r="D85" s="16" t="s">
        <v>25</v>
      </c>
      <c r="E85" s="16" t="s">
        <v>151</v>
      </c>
      <c r="F85" s="16" t="s">
        <v>59</v>
      </c>
      <c r="G85" s="16" t="s">
        <v>80</v>
      </c>
      <c r="H85" s="16"/>
      <c r="I85" s="17"/>
      <c r="J85" s="16" t="s">
        <v>10</v>
      </c>
      <c r="K85" s="19">
        <v>797200</v>
      </c>
      <c r="L85" s="19">
        <f t="shared" si="7"/>
        <v>797200</v>
      </c>
      <c r="N85" s="37"/>
    </row>
    <row r="86" spans="1:14" s="18" customFormat="1" ht="15.95" customHeight="1" thickBot="1" x14ac:dyDescent="0.3">
      <c r="A86" s="13"/>
      <c r="B86" s="7" t="s">
        <v>118</v>
      </c>
      <c r="C86" s="15" t="s">
        <v>125</v>
      </c>
      <c r="D86" s="16" t="s">
        <v>25</v>
      </c>
      <c r="E86" s="16" t="s">
        <v>151</v>
      </c>
      <c r="F86" s="16" t="s">
        <v>166</v>
      </c>
      <c r="G86" s="16" t="s">
        <v>167</v>
      </c>
      <c r="H86" s="16"/>
      <c r="I86" s="17"/>
      <c r="J86" s="16" t="s">
        <v>10</v>
      </c>
      <c r="K86" s="19">
        <v>200000</v>
      </c>
      <c r="L86" s="19">
        <f t="shared" si="7"/>
        <v>200000</v>
      </c>
      <c r="N86" s="37"/>
    </row>
    <row r="87" spans="1:14" s="18" customFormat="1" ht="15.95" customHeight="1" thickBot="1" x14ac:dyDescent="0.3">
      <c r="A87" s="13"/>
      <c r="B87" s="7" t="s">
        <v>118</v>
      </c>
      <c r="C87" s="15" t="s">
        <v>125</v>
      </c>
      <c r="D87" s="16" t="s">
        <v>25</v>
      </c>
      <c r="E87" s="16" t="s">
        <v>151</v>
      </c>
      <c r="F87" s="16" t="s">
        <v>168</v>
      </c>
      <c r="G87" s="16" t="s">
        <v>122</v>
      </c>
      <c r="H87" s="16"/>
      <c r="I87" s="17"/>
      <c r="J87" s="16" t="s">
        <v>10</v>
      </c>
      <c r="K87" s="19">
        <v>30000</v>
      </c>
      <c r="L87" s="19">
        <f t="shared" si="7"/>
        <v>30000</v>
      </c>
      <c r="N87" s="37"/>
    </row>
    <row r="88" spans="1:14" s="18" customFormat="1" ht="15.95" customHeight="1" thickBot="1" x14ac:dyDescent="0.3">
      <c r="A88" s="13"/>
      <c r="B88" s="7" t="s">
        <v>118</v>
      </c>
      <c r="C88" s="15" t="s">
        <v>125</v>
      </c>
      <c r="D88" s="16" t="s">
        <v>25</v>
      </c>
      <c r="E88" s="16" t="s">
        <v>151</v>
      </c>
      <c r="F88" s="16" t="s">
        <v>62</v>
      </c>
      <c r="G88" s="16" t="s">
        <v>108</v>
      </c>
      <c r="H88" s="16"/>
      <c r="I88" s="17"/>
      <c r="J88" s="16" t="s">
        <v>10</v>
      </c>
      <c r="K88" s="19">
        <v>6000</v>
      </c>
      <c r="L88" s="19">
        <f t="shared" si="7"/>
        <v>6000</v>
      </c>
      <c r="N88" s="37"/>
    </row>
    <row r="89" spans="1:14" s="18" customFormat="1" ht="15.95" customHeight="1" thickBot="1" x14ac:dyDescent="0.3">
      <c r="A89" s="13"/>
      <c r="B89" s="7" t="s">
        <v>118</v>
      </c>
      <c r="C89" s="15" t="s">
        <v>125</v>
      </c>
      <c r="D89" s="16" t="s">
        <v>25</v>
      </c>
      <c r="E89" s="16" t="s">
        <v>151</v>
      </c>
      <c r="F89" s="16" t="s">
        <v>87</v>
      </c>
      <c r="G89" s="16" t="s">
        <v>138</v>
      </c>
      <c r="H89" s="16"/>
      <c r="I89" s="17"/>
      <c r="J89" s="16" t="s">
        <v>10</v>
      </c>
      <c r="K89" s="19">
        <v>10000</v>
      </c>
      <c r="L89" s="19">
        <f t="shared" ref="L89" si="8">K89</f>
        <v>10000</v>
      </c>
      <c r="N89" s="37"/>
    </row>
    <row r="90" spans="1:14" s="18" customFormat="1" ht="15.95" customHeight="1" thickBot="1" x14ac:dyDescent="0.3">
      <c r="A90" s="48"/>
      <c r="B90" s="42" t="s">
        <v>118</v>
      </c>
      <c r="C90" s="49" t="s">
        <v>125</v>
      </c>
      <c r="D90" s="50" t="s">
        <v>126</v>
      </c>
      <c r="E90" s="44" t="s">
        <v>15</v>
      </c>
      <c r="F90" s="44" t="s">
        <v>14</v>
      </c>
      <c r="G90" s="44" t="s">
        <v>9</v>
      </c>
      <c r="H90" s="44"/>
      <c r="I90" s="45"/>
      <c r="J90" s="44" t="s">
        <v>10</v>
      </c>
      <c r="K90" s="46">
        <f>K91+K92</f>
        <v>492200</v>
      </c>
      <c r="L90" s="46">
        <f>L91+L92</f>
        <v>492200</v>
      </c>
      <c r="N90" s="37"/>
    </row>
    <row r="91" spans="1:14" s="18" customFormat="1" ht="15.95" customHeight="1" thickBot="1" x14ac:dyDescent="0.3">
      <c r="A91" s="13"/>
      <c r="B91" s="7" t="s">
        <v>118</v>
      </c>
      <c r="C91" s="15">
        <v>992</v>
      </c>
      <c r="D91" s="16" t="s">
        <v>126</v>
      </c>
      <c r="E91" s="16" t="s">
        <v>127</v>
      </c>
      <c r="F91" s="16" t="s">
        <v>60</v>
      </c>
      <c r="G91" s="16" t="s">
        <v>72</v>
      </c>
      <c r="H91" s="16"/>
      <c r="I91" s="17"/>
      <c r="J91" s="16" t="s">
        <v>10</v>
      </c>
      <c r="K91" s="19">
        <v>356400</v>
      </c>
      <c r="L91" s="19">
        <f t="shared" ref="L91" si="9">K91</f>
        <v>356400</v>
      </c>
      <c r="N91" s="37"/>
    </row>
    <row r="92" spans="1:14" s="18" customFormat="1" ht="15.95" customHeight="1" thickBot="1" x14ac:dyDescent="0.3">
      <c r="A92" s="13"/>
      <c r="B92" s="7" t="s">
        <v>118</v>
      </c>
      <c r="C92" s="15">
        <v>992</v>
      </c>
      <c r="D92" s="16" t="s">
        <v>126</v>
      </c>
      <c r="E92" s="16" t="s">
        <v>127</v>
      </c>
      <c r="F92" s="16" t="s">
        <v>84</v>
      </c>
      <c r="G92" s="16" t="s">
        <v>73</v>
      </c>
      <c r="H92" s="16"/>
      <c r="I92" s="17"/>
      <c r="J92" s="16" t="s">
        <v>10</v>
      </c>
      <c r="K92" s="19">
        <v>135800</v>
      </c>
      <c r="L92" s="19">
        <f t="shared" ref="L92" si="10">K92</f>
        <v>135800</v>
      </c>
      <c r="N92" s="37"/>
    </row>
    <row r="93" spans="1:14" s="12" customFormat="1" ht="15.95" customHeight="1" thickBot="1" x14ac:dyDescent="0.3">
      <c r="A93" s="41"/>
      <c r="B93" s="42" t="s">
        <v>118</v>
      </c>
      <c r="C93" s="43">
        <v>992</v>
      </c>
      <c r="D93" s="44" t="s">
        <v>26</v>
      </c>
      <c r="E93" s="44" t="s">
        <v>15</v>
      </c>
      <c r="F93" s="44" t="s">
        <v>14</v>
      </c>
      <c r="G93" s="44" t="s">
        <v>9</v>
      </c>
      <c r="H93" s="44"/>
      <c r="I93" s="45"/>
      <c r="J93" s="44" t="s">
        <v>10</v>
      </c>
      <c r="K93" s="46">
        <f>K94</f>
        <v>30000</v>
      </c>
      <c r="L93" s="46">
        <f t="shared" si="0"/>
        <v>30000</v>
      </c>
      <c r="N93" s="36"/>
    </row>
    <row r="94" spans="1:14" s="12" customFormat="1" ht="15.95" customHeight="1" thickBot="1" x14ac:dyDescent="0.3">
      <c r="A94" s="6"/>
      <c r="B94" s="7" t="s">
        <v>118</v>
      </c>
      <c r="C94" s="8">
        <v>992</v>
      </c>
      <c r="D94" s="5" t="s">
        <v>124</v>
      </c>
      <c r="E94" s="5" t="s">
        <v>15</v>
      </c>
      <c r="F94" s="5" t="s">
        <v>14</v>
      </c>
      <c r="G94" s="5" t="s">
        <v>9</v>
      </c>
      <c r="H94" s="5"/>
      <c r="I94" s="9"/>
      <c r="J94" s="5" t="s">
        <v>10</v>
      </c>
      <c r="K94" s="10">
        <f>K95</f>
        <v>30000</v>
      </c>
      <c r="L94" s="10">
        <f t="shared" si="0"/>
        <v>30000</v>
      </c>
      <c r="N94" s="36"/>
    </row>
    <row r="95" spans="1:14" s="12" customFormat="1" ht="15.95" customHeight="1" thickBot="1" x14ac:dyDescent="0.3">
      <c r="A95" s="13"/>
      <c r="B95" s="7" t="s">
        <v>118</v>
      </c>
      <c r="C95" s="15">
        <v>992</v>
      </c>
      <c r="D95" s="16" t="s">
        <v>124</v>
      </c>
      <c r="E95" s="16" t="s">
        <v>150</v>
      </c>
      <c r="F95" s="16" t="s">
        <v>59</v>
      </c>
      <c r="G95" s="16" t="s">
        <v>78</v>
      </c>
      <c r="H95" s="16"/>
      <c r="I95" s="17"/>
      <c r="J95" s="16" t="s">
        <v>10</v>
      </c>
      <c r="K95" s="19">
        <v>30000</v>
      </c>
      <c r="L95" s="19">
        <f t="shared" ref="L95" si="11">K95</f>
        <v>30000</v>
      </c>
      <c r="N95" s="36"/>
    </row>
    <row r="96" spans="1:14" s="12" customFormat="1" ht="15.95" customHeight="1" thickBot="1" x14ac:dyDescent="0.3">
      <c r="A96" s="41"/>
      <c r="B96" s="42" t="s">
        <v>118</v>
      </c>
      <c r="C96" s="43">
        <v>992</v>
      </c>
      <c r="D96" s="44" t="s">
        <v>27</v>
      </c>
      <c r="E96" s="44" t="s">
        <v>15</v>
      </c>
      <c r="F96" s="44" t="s">
        <v>14</v>
      </c>
      <c r="G96" s="44" t="s">
        <v>9</v>
      </c>
      <c r="H96" s="44"/>
      <c r="I96" s="45"/>
      <c r="J96" s="44" t="s">
        <v>102</v>
      </c>
      <c r="K96" s="46">
        <f>K97+K110</f>
        <v>5172599.72</v>
      </c>
      <c r="L96" s="46">
        <f t="shared" si="0"/>
        <v>5172599.72</v>
      </c>
      <c r="N96" s="36"/>
    </row>
    <row r="97" spans="1:14" s="12" customFormat="1" ht="15.95" customHeight="1" thickBot="1" x14ac:dyDescent="0.3">
      <c r="A97" s="6"/>
      <c r="B97" s="7" t="s">
        <v>118</v>
      </c>
      <c r="C97" s="8">
        <v>992</v>
      </c>
      <c r="D97" s="5" t="s">
        <v>28</v>
      </c>
      <c r="E97" s="5" t="s">
        <v>15</v>
      </c>
      <c r="F97" s="5" t="s">
        <v>14</v>
      </c>
      <c r="G97" s="5" t="s">
        <v>9</v>
      </c>
      <c r="H97" s="5"/>
      <c r="I97" s="9"/>
      <c r="J97" s="5" t="s">
        <v>102</v>
      </c>
      <c r="K97" s="10">
        <f>K98+K102+K105</f>
        <v>5012599.72</v>
      </c>
      <c r="L97" s="10">
        <f t="shared" si="0"/>
        <v>5012599.72</v>
      </c>
      <c r="N97" s="36"/>
    </row>
    <row r="98" spans="1:14" s="12" customFormat="1" ht="15.95" customHeight="1" thickBot="1" x14ac:dyDescent="0.3">
      <c r="A98" s="6"/>
      <c r="B98" s="7" t="s">
        <v>118</v>
      </c>
      <c r="C98" s="8">
        <v>992</v>
      </c>
      <c r="D98" s="5" t="s">
        <v>28</v>
      </c>
      <c r="E98" s="5" t="s">
        <v>149</v>
      </c>
      <c r="F98" s="5" t="s">
        <v>59</v>
      </c>
      <c r="G98" s="5" t="s">
        <v>9</v>
      </c>
      <c r="H98" s="5"/>
      <c r="I98" s="9"/>
      <c r="J98" s="5" t="s">
        <v>11</v>
      </c>
      <c r="K98" s="10">
        <f>K99+K100+K101</f>
        <v>2353400</v>
      </c>
      <c r="L98" s="10">
        <f t="shared" si="0"/>
        <v>2353400</v>
      </c>
      <c r="N98" s="36"/>
    </row>
    <row r="99" spans="1:14" s="18" customFormat="1" ht="15.95" customHeight="1" thickBot="1" x14ac:dyDescent="0.3">
      <c r="A99" s="13"/>
      <c r="B99" s="7" t="s">
        <v>118</v>
      </c>
      <c r="C99" s="15">
        <v>992</v>
      </c>
      <c r="D99" s="16" t="s">
        <v>28</v>
      </c>
      <c r="E99" s="16" t="s">
        <v>149</v>
      </c>
      <c r="F99" s="16" t="s">
        <v>59</v>
      </c>
      <c r="G99" s="16" t="s">
        <v>78</v>
      </c>
      <c r="H99" s="16"/>
      <c r="I99" s="17"/>
      <c r="J99" s="16" t="s">
        <v>11</v>
      </c>
      <c r="K99" s="19">
        <v>2173400</v>
      </c>
      <c r="L99" s="19">
        <f t="shared" si="0"/>
        <v>2173400</v>
      </c>
      <c r="N99" s="37"/>
    </row>
    <row r="100" spans="1:14" s="18" customFormat="1" ht="15.95" customHeight="1" thickBot="1" x14ac:dyDescent="0.3">
      <c r="A100" s="13"/>
      <c r="B100" s="7" t="s">
        <v>118</v>
      </c>
      <c r="C100" s="15">
        <v>992</v>
      </c>
      <c r="D100" s="16" t="s">
        <v>28</v>
      </c>
      <c r="E100" s="16" t="s">
        <v>149</v>
      </c>
      <c r="F100" s="16" t="s">
        <v>59</v>
      </c>
      <c r="G100" s="16" t="s">
        <v>79</v>
      </c>
      <c r="H100" s="16"/>
      <c r="I100" s="17"/>
      <c r="J100" s="16" t="s">
        <v>11</v>
      </c>
      <c r="K100" s="19">
        <v>80000</v>
      </c>
      <c r="L100" s="19">
        <f t="shared" si="0"/>
        <v>80000</v>
      </c>
      <c r="N100" s="37"/>
    </row>
    <row r="101" spans="1:14" s="18" customFormat="1" ht="15.95" customHeight="1" thickBot="1" x14ac:dyDescent="0.3">
      <c r="A101" s="13"/>
      <c r="B101" s="7" t="s">
        <v>118</v>
      </c>
      <c r="C101" s="15">
        <v>992</v>
      </c>
      <c r="D101" s="16" t="s">
        <v>28</v>
      </c>
      <c r="E101" s="16" t="s">
        <v>149</v>
      </c>
      <c r="F101" s="16" t="s">
        <v>59</v>
      </c>
      <c r="G101" s="16" t="s">
        <v>107</v>
      </c>
      <c r="H101" s="16"/>
      <c r="I101" s="17"/>
      <c r="J101" s="16" t="s">
        <v>11</v>
      </c>
      <c r="K101" s="19">
        <v>100000</v>
      </c>
      <c r="L101" s="19">
        <f>K101</f>
        <v>100000</v>
      </c>
      <c r="N101" s="37"/>
    </row>
    <row r="102" spans="1:14" s="12" customFormat="1" ht="15.95" customHeight="1" thickBot="1" x14ac:dyDescent="0.3">
      <c r="A102" s="6"/>
      <c r="B102" s="7" t="s">
        <v>118</v>
      </c>
      <c r="C102" s="8">
        <v>992</v>
      </c>
      <c r="D102" s="5" t="s">
        <v>28</v>
      </c>
      <c r="E102" s="5" t="s">
        <v>128</v>
      </c>
      <c r="F102" s="5" t="s">
        <v>59</v>
      </c>
      <c r="G102" s="5" t="s">
        <v>9</v>
      </c>
      <c r="H102" s="5"/>
      <c r="I102" s="9"/>
      <c r="J102" s="5" t="s">
        <v>11</v>
      </c>
      <c r="K102" s="10">
        <f>K103+K104</f>
        <v>759199.72</v>
      </c>
      <c r="L102" s="10">
        <f t="shared" si="0"/>
        <v>759199.72</v>
      </c>
      <c r="N102" s="36"/>
    </row>
    <row r="103" spans="1:14" s="12" customFormat="1" ht="15.95" customHeight="1" thickBot="1" x14ac:dyDescent="0.3">
      <c r="A103" s="13"/>
      <c r="B103" s="7" t="s">
        <v>118</v>
      </c>
      <c r="C103" s="15">
        <v>992</v>
      </c>
      <c r="D103" s="16" t="s">
        <v>28</v>
      </c>
      <c r="E103" s="16" t="s">
        <v>128</v>
      </c>
      <c r="F103" s="16" t="s">
        <v>59</v>
      </c>
      <c r="G103" s="16" t="s">
        <v>78</v>
      </c>
      <c r="H103" s="16"/>
      <c r="I103" s="17"/>
      <c r="J103" s="16" t="s">
        <v>11</v>
      </c>
      <c r="K103" s="19">
        <v>430000</v>
      </c>
      <c r="L103" s="19">
        <f t="shared" ref="L103:L104" si="12">K103</f>
        <v>430000</v>
      </c>
      <c r="N103" s="36"/>
    </row>
    <row r="104" spans="1:14" s="12" customFormat="1" ht="15.95" customHeight="1" thickBot="1" x14ac:dyDescent="0.3">
      <c r="A104" s="13"/>
      <c r="B104" s="7" t="s">
        <v>118</v>
      </c>
      <c r="C104" s="15">
        <v>992</v>
      </c>
      <c r="D104" s="16" t="s">
        <v>28</v>
      </c>
      <c r="E104" s="16" t="s">
        <v>128</v>
      </c>
      <c r="F104" s="16" t="s">
        <v>59</v>
      </c>
      <c r="G104" s="16" t="s">
        <v>79</v>
      </c>
      <c r="H104" s="16"/>
      <c r="I104" s="17"/>
      <c r="J104" s="16" t="s">
        <v>11</v>
      </c>
      <c r="K104" s="19">
        <v>329199.71999999997</v>
      </c>
      <c r="L104" s="19">
        <f t="shared" si="12"/>
        <v>329199.71999999997</v>
      </c>
      <c r="N104" s="36"/>
    </row>
    <row r="105" spans="1:14" s="12" customFormat="1" ht="15.95" customHeight="1" thickBot="1" x14ac:dyDescent="0.3">
      <c r="A105" s="6"/>
      <c r="B105" s="7" t="s">
        <v>118</v>
      </c>
      <c r="C105" s="8">
        <v>992</v>
      </c>
      <c r="D105" s="5" t="s">
        <v>28</v>
      </c>
      <c r="E105" s="5" t="s">
        <v>43</v>
      </c>
      <c r="F105" s="5" t="s">
        <v>59</v>
      </c>
      <c r="G105" s="5" t="s">
        <v>129</v>
      </c>
      <c r="H105" s="5"/>
      <c r="I105" s="9"/>
      <c r="J105" s="16" t="s">
        <v>11</v>
      </c>
      <c r="K105" s="10">
        <f>K106+K107</f>
        <v>1900000</v>
      </c>
      <c r="L105" s="10">
        <f>L106+L107</f>
        <v>1900000</v>
      </c>
      <c r="N105" s="36"/>
    </row>
    <row r="106" spans="1:14" s="18" customFormat="1" ht="15.95" customHeight="1" thickBot="1" x14ac:dyDescent="0.3">
      <c r="A106" s="13"/>
      <c r="B106" s="7" t="s">
        <v>118</v>
      </c>
      <c r="C106" s="15">
        <v>992</v>
      </c>
      <c r="D106" s="16" t="s">
        <v>28</v>
      </c>
      <c r="E106" s="16" t="s">
        <v>43</v>
      </c>
      <c r="F106" s="16" t="s">
        <v>59</v>
      </c>
      <c r="G106" s="16" t="s">
        <v>78</v>
      </c>
      <c r="H106" s="16"/>
      <c r="I106" s="17"/>
      <c r="J106" s="16" t="s">
        <v>11</v>
      </c>
      <c r="K106" s="19">
        <v>1800000</v>
      </c>
      <c r="L106" s="19">
        <f t="shared" si="0"/>
        <v>1800000</v>
      </c>
      <c r="N106" s="37"/>
    </row>
    <row r="107" spans="1:14" s="18" customFormat="1" ht="15.95" customHeight="1" thickBot="1" x14ac:dyDescent="0.3">
      <c r="A107" s="13"/>
      <c r="B107" s="7" t="s">
        <v>118</v>
      </c>
      <c r="C107" s="15">
        <v>992</v>
      </c>
      <c r="D107" s="16" t="s">
        <v>28</v>
      </c>
      <c r="E107" s="16" t="s">
        <v>43</v>
      </c>
      <c r="F107" s="16" t="s">
        <v>59</v>
      </c>
      <c r="G107" s="16" t="s">
        <v>79</v>
      </c>
      <c r="H107" s="16"/>
      <c r="I107" s="17"/>
      <c r="J107" s="16" t="s">
        <v>11</v>
      </c>
      <c r="K107" s="19">
        <v>100000</v>
      </c>
      <c r="L107" s="19">
        <f t="shared" si="0"/>
        <v>100000</v>
      </c>
      <c r="N107" s="37"/>
    </row>
    <row r="108" spans="1:14" s="12" customFormat="1" ht="15.95" hidden="1" customHeight="1" thickBot="1" x14ac:dyDescent="0.3">
      <c r="A108" s="6"/>
      <c r="B108" s="7" t="s">
        <v>118</v>
      </c>
      <c r="C108" s="8">
        <v>992</v>
      </c>
      <c r="D108" s="5" t="s">
        <v>28</v>
      </c>
      <c r="E108" s="5" t="s">
        <v>89</v>
      </c>
      <c r="F108" s="5" t="s">
        <v>59</v>
      </c>
      <c r="G108" s="5" t="s">
        <v>79</v>
      </c>
      <c r="H108" s="5"/>
      <c r="I108" s="9"/>
      <c r="J108" s="5" t="s">
        <v>91</v>
      </c>
      <c r="K108" s="10">
        <v>0</v>
      </c>
      <c r="L108" s="10">
        <f t="shared" ref="L108" si="13">K108</f>
        <v>0</v>
      </c>
      <c r="N108" s="36"/>
    </row>
    <row r="109" spans="1:14" s="12" customFormat="1" ht="15.95" hidden="1" customHeight="1" thickBot="1" x14ac:dyDescent="0.3">
      <c r="A109" s="6"/>
      <c r="B109" s="7" t="s">
        <v>118</v>
      </c>
      <c r="C109" s="8">
        <v>992</v>
      </c>
      <c r="D109" s="5" t="s">
        <v>28</v>
      </c>
      <c r="E109" s="5" t="s">
        <v>90</v>
      </c>
      <c r="F109" s="5" t="s">
        <v>59</v>
      </c>
      <c r="G109" s="5" t="s">
        <v>78</v>
      </c>
      <c r="H109" s="5"/>
      <c r="I109" s="9"/>
      <c r="J109" s="5" t="s">
        <v>91</v>
      </c>
      <c r="K109" s="10">
        <v>0</v>
      </c>
      <c r="L109" s="10">
        <f t="shared" ref="L109" si="14">K109</f>
        <v>0</v>
      </c>
      <c r="N109" s="36"/>
    </row>
    <row r="110" spans="1:14" s="12" customFormat="1" ht="15.95" customHeight="1" thickBot="1" x14ac:dyDescent="0.3">
      <c r="A110" s="41"/>
      <c r="B110" s="42" t="s">
        <v>118</v>
      </c>
      <c r="C110" s="43">
        <v>992</v>
      </c>
      <c r="D110" s="44" t="s">
        <v>29</v>
      </c>
      <c r="E110" s="44" t="s">
        <v>15</v>
      </c>
      <c r="F110" s="44" t="s">
        <v>14</v>
      </c>
      <c r="G110" s="44" t="s">
        <v>9</v>
      </c>
      <c r="H110" s="44"/>
      <c r="I110" s="45"/>
      <c r="J110" s="44" t="s">
        <v>10</v>
      </c>
      <c r="K110" s="46">
        <f>SUM(K111:K113)</f>
        <v>160000</v>
      </c>
      <c r="L110" s="46">
        <f t="shared" si="0"/>
        <v>160000</v>
      </c>
      <c r="N110" s="36"/>
    </row>
    <row r="111" spans="1:14" s="18" customFormat="1" ht="15.95" customHeight="1" thickBot="1" x14ac:dyDescent="0.3">
      <c r="A111" s="13"/>
      <c r="B111" s="7" t="s">
        <v>118</v>
      </c>
      <c r="C111" s="15">
        <v>992</v>
      </c>
      <c r="D111" s="16" t="s">
        <v>29</v>
      </c>
      <c r="E111" s="16" t="s">
        <v>148</v>
      </c>
      <c r="F111" s="16" t="s">
        <v>59</v>
      </c>
      <c r="G111" s="16" t="s">
        <v>79</v>
      </c>
      <c r="H111" s="16"/>
      <c r="I111" s="17"/>
      <c r="J111" s="16" t="s">
        <v>10</v>
      </c>
      <c r="K111" s="19">
        <v>50000</v>
      </c>
      <c r="L111" s="19">
        <f t="shared" ref="L111" si="15">K111</f>
        <v>50000</v>
      </c>
      <c r="N111" s="37"/>
    </row>
    <row r="112" spans="1:14" s="18" customFormat="1" ht="15.95" customHeight="1" thickBot="1" x14ac:dyDescent="0.3">
      <c r="A112" s="13"/>
      <c r="B112" s="7" t="s">
        <v>118</v>
      </c>
      <c r="C112" s="15">
        <v>992</v>
      </c>
      <c r="D112" s="16" t="s">
        <v>29</v>
      </c>
      <c r="E112" s="16" t="s">
        <v>148</v>
      </c>
      <c r="F112" s="16" t="s">
        <v>169</v>
      </c>
      <c r="G112" s="16" t="s">
        <v>79</v>
      </c>
      <c r="H112" s="16"/>
      <c r="I112" s="17"/>
      <c r="J112" s="16" t="s">
        <v>10</v>
      </c>
      <c r="K112" s="19">
        <v>100000</v>
      </c>
      <c r="L112" s="19">
        <f>K112</f>
        <v>100000</v>
      </c>
      <c r="N112" s="37"/>
    </row>
    <row r="113" spans="1:14" s="18" customFormat="1" ht="15.95" customHeight="1" thickBot="1" x14ac:dyDescent="0.3">
      <c r="A113" s="13"/>
      <c r="B113" s="7" t="s">
        <v>118</v>
      </c>
      <c r="C113" s="15">
        <v>992</v>
      </c>
      <c r="D113" s="16" t="s">
        <v>29</v>
      </c>
      <c r="E113" s="16" t="s">
        <v>147</v>
      </c>
      <c r="F113" s="16" t="s">
        <v>59</v>
      </c>
      <c r="G113" s="16" t="s">
        <v>79</v>
      </c>
      <c r="H113" s="16"/>
      <c r="I113" s="17"/>
      <c r="J113" s="16" t="s">
        <v>10</v>
      </c>
      <c r="K113" s="19">
        <v>10000</v>
      </c>
      <c r="L113" s="19">
        <f t="shared" ref="L113:L194" si="16">K113</f>
        <v>10000</v>
      </c>
      <c r="N113" s="37"/>
    </row>
    <row r="114" spans="1:14" s="12" customFormat="1" ht="15.95" customHeight="1" thickBot="1" x14ac:dyDescent="0.3">
      <c r="A114" s="41"/>
      <c r="B114" s="42" t="s">
        <v>118</v>
      </c>
      <c r="C114" s="43">
        <v>992</v>
      </c>
      <c r="D114" s="44" t="s">
        <v>30</v>
      </c>
      <c r="E114" s="44" t="s">
        <v>15</v>
      </c>
      <c r="F114" s="44" t="s">
        <v>14</v>
      </c>
      <c r="G114" s="44" t="s">
        <v>9</v>
      </c>
      <c r="H114" s="44"/>
      <c r="I114" s="45"/>
      <c r="J114" s="44" t="s">
        <v>102</v>
      </c>
      <c r="K114" s="46">
        <f>K115+K124+K148</f>
        <v>7224825.21</v>
      </c>
      <c r="L114" s="46">
        <f t="shared" si="16"/>
        <v>7224825.21</v>
      </c>
      <c r="N114" s="36"/>
    </row>
    <row r="115" spans="1:14" s="12" customFormat="1" ht="15.95" customHeight="1" thickBot="1" x14ac:dyDescent="0.3">
      <c r="A115" s="6"/>
      <c r="B115" s="7" t="s">
        <v>118</v>
      </c>
      <c r="C115" s="8">
        <v>992</v>
      </c>
      <c r="D115" s="5" t="s">
        <v>31</v>
      </c>
      <c r="E115" s="5" t="s">
        <v>15</v>
      </c>
      <c r="F115" s="5" t="s">
        <v>14</v>
      </c>
      <c r="G115" s="5" t="s">
        <v>9</v>
      </c>
      <c r="H115" s="5"/>
      <c r="I115" s="9"/>
      <c r="J115" s="5" t="s">
        <v>10</v>
      </c>
      <c r="K115" s="10">
        <f>K116</f>
        <v>3075000</v>
      </c>
      <c r="L115" s="10">
        <f t="shared" si="16"/>
        <v>3075000</v>
      </c>
      <c r="N115" s="36"/>
    </row>
    <row r="116" spans="1:14" s="12" customFormat="1" ht="15.95" customHeight="1" thickBot="1" x14ac:dyDescent="0.3">
      <c r="A116" s="6"/>
      <c r="B116" s="7" t="s">
        <v>118</v>
      </c>
      <c r="C116" s="8">
        <v>992</v>
      </c>
      <c r="D116" s="5" t="s">
        <v>31</v>
      </c>
      <c r="E116" s="5" t="s">
        <v>153</v>
      </c>
      <c r="F116" s="5" t="s">
        <v>14</v>
      </c>
      <c r="G116" s="5" t="s">
        <v>9</v>
      </c>
      <c r="H116" s="5"/>
      <c r="I116" s="9"/>
      <c r="J116" s="5" t="s">
        <v>10</v>
      </c>
      <c r="K116" s="10">
        <f>K118+K120+K121+K122+K123</f>
        <v>3075000</v>
      </c>
      <c r="L116" s="10">
        <f t="shared" ref="L116:L118" si="17">K116</f>
        <v>3075000</v>
      </c>
      <c r="N116" s="36"/>
    </row>
    <row r="117" spans="1:14" s="18" customFormat="1" ht="15.95" hidden="1" customHeight="1" thickBot="1" x14ac:dyDescent="0.3">
      <c r="A117" s="13"/>
      <c r="B117" s="7" t="s">
        <v>118</v>
      </c>
      <c r="C117" s="15">
        <v>992</v>
      </c>
      <c r="D117" s="16" t="s">
        <v>31</v>
      </c>
      <c r="E117" s="16" t="s">
        <v>44</v>
      </c>
      <c r="F117" s="16" t="s">
        <v>59</v>
      </c>
      <c r="G117" s="16" t="s">
        <v>78</v>
      </c>
      <c r="H117" s="16"/>
      <c r="I117" s="17"/>
      <c r="J117" s="16" t="s">
        <v>10</v>
      </c>
      <c r="K117" s="19">
        <v>0</v>
      </c>
      <c r="L117" s="19">
        <f t="shared" si="17"/>
        <v>0</v>
      </c>
      <c r="N117" s="37"/>
    </row>
    <row r="118" spans="1:14" s="18" customFormat="1" ht="15.95" customHeight="1" thickBot="1" x14ac:dyDescent="0.3">
      <c r="A118" s="13"/>
      <c r="B118" s="7" t="s">
        <v>118</v>
      </c>
      <c r="C118" s="15">
        <v>992</v>
      </c>
      <c r="D118" s="16" t="s">
        <v>31</v>
      </c>
      <c r="E118" s="16" t="s">
        <v>153</v>
      </c>
      <c r="F118" s="16" t="s">
        <v>59</v>
      </c>
      <c r="G118" s="16" t="s">
        <v>78</v>
      </c>
      <c r="H118" s="16"/>
      <c r="I118" s="17"/>
      <c r="J118" s="16" t="s">
        <v>10</v>
      </c>
      <c r="K118" s="19">
        <v>10000</v>
      </c>
      <c r="L118" s="19">
        <f t="shared" si="17"/>
        <v>10000</v>
      </c>
      <c r="N118" s="37"/>
    </row>
    <row r="119" spans="1:14" s="12" customFormat="1" ht="15.95" hidden="1" customHeight="1" thickBot="1" x14ac:dyDescent="0.3">
      <c r="A119" s="6"/>
      <c r="B119" s="7" t="s">
        <v>118</v>
      </c>
      <c r="C119" s="8">
        <v>992</v>
      </c>
      <c r="D119" s="5" t="s">
        <v>31</v>
      </c>
      <c r="E119" s="5" t="s">
        <v>45</v>
      </c>
      <c r="F119" s="5" t="s">
        <v>59</v>
      </c>
      <c r="G119" s="5" t="s">
        <v>79</v>
      </c>
      <c r="H119" s="5"/>
      <c r="I119" s="9"/>
      <c r="J119" s="5" t="s">
        <v>10</v>
      </c>
      <c r="K119" s="10">
        <v>0</v>
      </c>
      <c r="L119" s="10">
        <f t="shared" si="16"/>
        <v>0</v>
      </c>
      <c r="N119" s="36"/>
    </row>
    <row r="120" spans="1:14" s="12" customFormat="1" ht="15.95" customHeight="1" thickBot="1" x14ac:dyDescent="0.3">
      <c r="A120" s="13"/>
      <c r="B120" s="7" t="s">
        <v>118</v>
      </c>
      <c r="C120" s="15">
        <v>992</v>
      </c>
      <c r="D120" s="16" t="s">
        <v>31</v>
      </c>
      <c r="E120" s="16" t="s">
        <v>153</v>
      </c>
      <c r="F120" s="16" t="s">
        <v>59</v>
      </c>
      <c r="G120" s="16" t="s">
        <v>82</v>
      </c>
      <c r="H120" s="16"/>
      <c r="I120" s="17"/>
      <c r="J120" s="16" t="s">
        <v>10</v>
      </c>
      <c r="K120" s="19">
        <v>275000</v>
      </c>
      <c r="L120" s="19">
        <f t="shared" si="16"/>
        <v>275000</v>
      </c>
      <c r="N120" s="36"/>
    </row>
    <row r="121" spans="1:14" s="12" customFormat="1" ht="15.95" customHeight="1" thickBot="1" x14ac:dyDescent="0.3">
      <c r="A121" s="13"/>
      <c r="B121" s="7" t="s">
        <v>118</v>
      </c>
      <c r="C121" s="15">
        <v>992</v>
      </c>
      <c r="D121" s="16" t="s">
        <v>31</v>
      </c>
      <c r="E121" s="16" t="s">
        <v>153</v>
      </c>
      <c r="F121" s="16" t="s">
        <v>59</v>
      </c>
      <c r="G121" s="16" t="s">
        <v>80</v>
      </c>
      <c r="H121" s="16"/>
      <c r="I121" s="17"/>
      <c r="J121" s="16" t="s">
        <v>10</v>
      </c>
      <c r="K121" s="19">
        <v>40000</v>
      </c>
      <c r="L121" s="19">
        <f t="shared" si="16"/>
        <v>40000</v>
      </c>
      <c r="N121" s="36"/>
    </row>
    <row r="122" spans="1:14" s="12" customFormat="1" ht="15.95" customHeight="1" thickBot="1" x14ac:dyDescent="0.3">
      <c r="A122" s="13"/>
      <c r="B122" s="7" t="s">
        <v>118</v>
      </c>
      <c r="C122" s="15">
        <v>992</v>
      </c>
      <c r="D122" s="16" t="s">
        <v>31</v>
      </c>
      <c r="E122" s="16" t="s">
        <v>153</v>
      </c>
      <c r="F122" s="16" t="s">
        <v>166</v>
      </c>
      <c r="G122" s="16" t="s">
        <v>77</v>
      </c>
      <c r="H122" s="16"/>
      <c r="I122" s="17"/>
      <c r="J122" s="16" t="s">
        <v>10</v>
      </c>
      <c r="K122" s="19">
        <v>1750000</v>
      </c>
      <c r="L122" s="19">
        <f t="shared" si="16"/>
        <v>1750000</v>
      </c>
      <c r="N122" s="36"/>
    </row>
    <row r="123" spans="1:14" s="12" customFormat="1" ht="15.95" customHeight="1" thickBot="1" x14ac:dyDescent="0.3">
      <c r="A123" s="13"/>
      <c r="B123" s="7" t="s">
        <v>118</v>
      </c>
      <c r="C123" s="15">
        <v>992</v>
      </c>
      <c r="D123" s="16" t="s">
        <v>31</v>
      </c>
      <c r="E123" s="16" t="s">
        <v>179</v>
      </c>
      <c r="F123" s="16" t="s">
        <v>180</v>
      </c>
      <c r="G123" s="16" t="s">
        <v>181</v>
      </c>
      <c r="H123" s="16"/>
      <c r="I123" s="17"/>
      <c r="J123" s="16" t="s">
        <v>10</v>
      </c>
      <c r="K123" s="19">
        <v>1000000</v>
      </c>
      <c r="L123" s="19">
        <f t="shared" si="16"/>
        <v>1000000</v>
      </c>
      <c r="N123" s="36"/>
    </row>
    <row r="124" spans="1:14" s="12" customFormat="1" ht="15.95" customHeight="1" thickBot="1" x14ac:dyDescent="0.3">
      <c r="A124" s="41"/>
      <c r="B124" s="42" t="s">
        <v>118</v>
      </c>
      <c r="C124" s="43">
        <v>992</v>
      </c>
      <c r="D124" s="44" t="s">
        <v>32</v>
      </c>
      <c r="E124" s="44" t="s">
        <v>15</v>
      </c>
      <c r="F124" s="44" t="s">
        <v>14</v>
      </c>
      <c r="G124" s="44" t="s">
        <v>9</v>
      </c>
      <c r="H124" s="44"/>
      <c r="I124" s="45"/>
      <c r="J124" s="44" t="s">
        <v>10</v>
      </c>
      <c r="K124" s="46">
        <f>K125+K127+K132+K135</f>
        <v>4144825.21</v>
      </c>
      <c r="L124" s="46">
        <f t="shared" si="16"/>
        <v>4144825.21</v>
      </c>
      <c r="N124" s="36"/>
    </row>
    <row r="125" spans="1:14" s="12" customFormat="1" ht="15.95" customHeight="1" thickBot="1" x14ac:dyDescent="0.3">
      <c r="A125" s="6"/>
      <c r="B125" s="7" t="s">
        <v>118</v>
      </c>
      <c r="C125" s="8">
        <v>992</v>
      </c>
      <c r="D125" s="5" t="s">
        <v>32</v>
      </c>
      <c r="E125" s="5" t="s">
        <v>154</v>
      </c>
      <c r="F125" s="5" t="s">
        <v>59</v>
      </c>
      <c r="G125" s="5" t="s">
        <v>9</v>
      </c>
      <c r="H125" s="5"/>
      <c r="I125" s="9"/>
      <c r="J125" s="5" t="s">
        <v>10</v>
      </c>
      <c r="K125" s="10">
        <f>K126</f>
        <v>226000</v>
      </c>
      <c r="L125" s="10">
        <f t="shared" si="16"/>
        <v>226000</v>
      </c>
      <c r="N125" s="36"/>
    </row>
    <row r="126" spans="1:14" s="18" customFormat="1" ht="15.95" customHeight="1" thickBot="1" x14ac:dyDescent="0.3">
      <c r="A126" s="13"/>
      <c r="B126" s="7" t="s">
        <v>118</v>
      </c>
      <c r="C126" s="15">
        <v>992</v>
      </c>
      <c r="D126" s="16" t="s">
        <v>32</v>
      </c>
      <c r="E126" s="16" t="s">
        <v>154</v>
      </c>
      <c r="F126" s="16" t="s">
        <v>59</v>
      </c>
      <c r="G126" s="16" t="s">
        <v>78</v>
      </c>
      <c r="H126" s="16"/>
      <c r="I126" s="17"/>
      <c r="J126" s="16" t="s">
        <v>10</v>
      </c>
      <c r="K126" s="19">
        <v>226000</v>
      </c>
      <c r="L126" s="19">
        <f t="shared" si="16"/>
        <v>226000</v>
      </c>
      <c r="N126" s="37"/>
    </row>
    <row r="127" spans="1:14" s="12" customFormat="1" ht="15.95" customHeight="1" thickBot="1" x14ac:dyDescent="0.3">
      <c r="A127" s="6"/>
      <c r="B127" s="7" t="s">
        <v>118</v>
      </c>
      <c r="C127" s="8">
        <v>992</v>
      </c>
      <c r="D127" s="5" t="s">
        <v>32</v>
      </c>
      <c r="E127" s="5" t="s">
        <v>134</v>
      </c>
      <c r="F127" s="5" t="s">
        <v>59</v>
      </c>
      <c r="G127" s="5" t="s">
        <v>9</v>
      </c>
      <c r="H127" s="5"/>
      <c r="I127" s="9"/>
      <c r="J127" s="5" t="s">
        <v>10</v>
      </c>
      <c r="K127" s="10">
        <f>K128+K129+K130+K131</f>
        <v>2500000</v>
      </c>
      <c r="L127" s="10">
        <f t="shared" si="16"/>
        <v>2500000</v>
      </c>
      <c r="N127" s="36"/>
    </row>
    <row r="128" spans="1:14" s="21" customFormat="1" ht="15.95" customHeight="1" thickBot="1" x14ac:dyDescent="0.3">
      <c r="A128" s="20"/>
      <c r="B128" s="7" t="s">
        <v>118</v>
      </c>
      <c r="C128" s="15">
        <v>992</v>
      </c>
      <c r="D128" s="16" t="s">
        <v>32</v>
      </c>
      <c r="E128" s="16" t="s">
        <v>134</v>
      </c>
      <c r="F128" s="16" t="s">
        <v>59</v>
      </c>
      <c r="G128" s="16" t="s">
        <v>78</v>
      </c>
      <c r="H128" s="16"/>
      <c r="I128" s="17"/>
      <c r="J128" s="16" t="s">
        <v>10</v>
      </c>
      <c r="K128" s="19">
        <v>50000</v>
      </c>
      <c r="L128" s="19">
        <f t="shared" ref="L128" si="18">K128</f>
        <v>50000</v>
      </c>
      <c r="N128" s="37"/>
    </row>
    <row r="129" spans="1:14" s="21" customFormat="1" ht="15.95" customHeight="1" thickBot="1" x14ac:dyDescent="0.3">
      <c r="A129" s="20"/>
      <c r="B129" s="7" t="s">
        <v>118</v>
      </c>
      <c r="C129" s="15">
        <v>992</v>
      </c>
      <c r="D129" s="16" t="s">
        <v>32</v>
      </c>
      <c r="E129" s="16" t="s">
        <v>134</v>
      </c>
      <c r="F129" s="16" t="s">
        <v>59</v>
      </c>
      <c r="G129" s="16" t="s">
        <v>79</v>
      </c>
      <c r="H129" s="16"/>
      <c r="I129" s="17"/>
      <c r="J129" s="16" t="s">
        <v>10</v>
      </c>
      <c r="K129" s="19">
        <v>120000</v>
      </c>
      <c r="L129" s="19">
        <f t="shared" ref="L129:L134" si="19">K129</f>
        <v>120000</v>
      </c>
      <c r="N129" s="37"/>
    </row>
    <row r="130" spans="1:14" s="21" customFormat="1" ht="15.95" customHeight="1" thickBot="1" x14ac:dyDescent="0.3">
      <c r="A130" s="20"/>
      <c r="B130" s="7" t="s">
        <v>118</v>
      </c>
      <c r="C130" s="15">
        <v>992</v>
      </c>
      <c r="D130" s="16" t="s">
        <v>32</v>
      </c>
      <c r="E130" s="16" t="s">
        <v>134</v>
      </c>
      <c r="F130" s="16" t="s">
        <v>59</v>
      </c>
      <c r="G130" s="16" t="s">
        <v>170</v>
      </c>
      <c r="H130" s="16"/>
      <c r="I130" s="17"/>
      <c r="J130" s="16" t="s">
        <v>10</v>
      </c>
      <c r="K130" s="19">
        <v>350000</v>
      </c>
      <c r="L130" s="19">
        <f t="shared" si="19"/>
        <v>350000</v>
      </c>
      <c r="N130" s="37"/>
    </row>
    <row r="131" spans="1:14" s="21" customFormat="1" ht="15.95" customHeight="1" thickBot="1" x14ac:dyDescent="0.3">
      <c r="A131" s="20"/>
      <c r="B131" s="7" t="s">
        <v>118</v>
      </c>
      <c r="C131" s="15">
        <v>992</v>
      </c>
      <c r="D131" s="16" t="s">
        <v>32</v>
      </c>
      <c r="E131" s="16" t="s">
        <v>134</v>
      </c>
      <c r="F131" s="16" t="s">
        <v>166</v>
      </c>
      <c r="G131" s="16" t="s">
        <v>77</v>
      </c>
      <c r="H131" s="16"/>
      <c r="I131" s="17"/>
      <c r="J131" s="16" t="s">
        <v>10</v>
      </c>
      <c r="K131" s="19">
        <v>1980000</v>
      </c>
      <c r="L131" s="19">
        <f t="shared" si="19"/>
        <v>1980000</v>
      </c>
      <c r="N131" s="37"/>
    </row>
    <row r="132" spans="1:14" s="12" customFormat="1" ht="15.95" customHeight="1" thickBot="1" x14ac:dyDescent="0.3">
      <c r="A132" s="6"/>
      <c r="B132" s="7" t="s">
        <v>118</v>
      </c>
      <c r="C132" s="8">
        <v>992</v>
      </c>
      <c r="D132" s="5" t="s">
        <v>32</v>
      </c>
      <c r="E132" s="5" t="s">
        <v>182</v>
      </c>
      <c r="F132" s="5" t="s">
        <v>59</v>
      </c>
      <c r="G132" s="5" t="s">
        <v>9</v>
      </c>
      <c r="H132" s="5"/>
      <c r="I132" s="9"/>
      <c r="J132" s="5" t="s">
        <v>10</v>
      </c>
      <c r="K132" s="10">
        <f>K133+K134</f>
        <v>200000</v>
      </c>
      <c r="L132" s="10">
        <f t="shared" si="19"/>
        <v>200000</v>
      </c>
      <c r="N132" s="36"/>
    </row>
    <row r="133" spans="1:14" s="21" customFormat="1" ht="15.95" customHeight="1" thickBot="1" x14ac:dyDescent="0.3">
      <c r="A133" s="20"/>
      <c r="B133" s="7" t="s">
        <v>118</v>
      </c>
      <c r="C133" s="15">
        <v>992</v>
      </c>
      <c r="D133" s="16" t="s">
        <v>32</v>
      </c>
      <c r="E133" s="16" t="s">
        <v>182</v>
      </c>
      <c r="F133" s="16" t="s">
        <v>59</v>
      </c>
      <c r="G133" s="16" t="s">
        <v>78</v>
      </c>
      <c r="H133" s="16"/>
      <c r="I133" s="17"/>
      <c r="J133" s="16" t="s">
        <v>10</v>
      </c>
      <c r="K133" s="19">
        <v>197000</v>
      </c>
      <c r="L133" s="19">
        <f t="shared" si="19"/>
        <v>197000</v>
      </c>
      <c r="N133" s="37"/>
    </row>
    <row r="134" spans="1:14" s="21" customFormat="1" ht="15.95" customHeight="1" thickBot="1" x14ac:dyDescent="0.3">
      <c r="A134" s="20"/>
      <c r="B134" s="7" t="s">
        <v>118</v>
      </c>
      <c r="C134" s="15">
        <v>992</v>
      </c>
      <c r="D134" s="16" t="s">
        <v>32</v>
      </c>
      <c r="E134" s="16" t="s">
        <v>182</v>
      </c>
      <c r="F134" s="16" t="s">
        <v>59</v>
      </c>
      <c r="G134" s="16" t="s">
        <v>79</v>
      </c>
      <c r="H134" s="16"/>
      <c r="I134" s="17"/>
      <c r="J134" s="16" t="s">
        <v>10</v>
      </c>
      <c r="K134" s="19">
        <v>3000</v>
      </c>
      <c r="L134" s="19">
        <f t="shared" si="19"/>
        <v>3000</v>
      </c>
      <c r="N134" s="37"/>
    </row>
    <row r="135" spans="1:14" s="21" customFormat="1" ht="15.95" customHeight="1" thickBot="1" x14ac:dyDescent="0.3">
      <c r="A135" s="6"/>
      <c r="B135" s="7" t="s">
        <v>118</v>
      </c>
      <c r="C135" s="8" t="s">
        <v>125</v>
      </c>
      <c r="D135" s="5" t="s">
        <v>32</v>
      </c>
      <c r="E135" s="5" t="s">
        <v>47</v>
      </c>
      <c r="F135" s="5" t="s">
        <v>59</v>
      </c>
      <c r="G135" s="5" t="s">
        <v>9</v>
      </c>
      <c r="H135" s="5"/>
      <c r="I135" s="9"/>
      <c r="J135" s="5" t="s">
        <v>10</v>
      </c>
      <c r="K135" s="10">
        <f>K136+K137+K145+K146+K147</f>
        <v>1218825.21</v>
      </c>
      <c r="L135" s="10">
        <f>L136+L137+L145</f>
        <v>650125.21</v>
      </c>
      <c r="N135" s="37"/>
    </row>
    <row r="136" spans="1:14" s="21" customFormat="1" ht="15.95" customHeight="1" thickBot="1" x14ac:dyDescent="0.3">
      <c r="A136" s="20"/>
      <c r="B136" s="7" t="s">
        <v>118</v>
      </c>
      <c r="C136" s="15">
        <v>992</v>
      </c>
      <c r="D136" s="16" t="s">
        <v>32</v>
      </c>
      <c r="E136" s="16" t="s">
        <v>47</v>
      </c>
      <c r="F136" s="16" t="s">
        <v>59</v>
      </c>
      <c r="G136" s="16" t="s">
        <v>78</v>
      </c>
      <c r="H136" s="16"/>
      <c r="I136" s="17"/>
      <c r="J136" s="16" t="s">
        <v>10</v>
      </c>
      <c r="K136" s="19">
        <v>450000</v>
      </c>
      <c r="L136" s="19">
        <f t="shared" si="16"/>
        <v>450000</v>
      </c>
      <c r="N136" s="37"/>
    </row>
    <row r="137" spans="1:14" s="21" customFormat="1" ht="15.95" customHeight="1" thickBot="1" x14ac:dyDescent="0.3">
      <c r="A137" s="20"/>
      <c r="B137" s="7" t="s">
        <v>118</v>
      </c>
      <c r="C137" s="15">
        <v>992</v>
      </c>
      <c r="D137" s="16" t="s">
        <v>32</v>
      </c>
      <c r="E137" s="16" t="s">
        <v>47</v>
      </c>
      <c r="F137" s="16" t="s">
        <v>59</v>
      </c>
      <c r="G137" s="16" t="s">
        <v>82</v>
      </c>
      <c r="H137" s="16"/>
      <c r="I137" s="17"/>
      <c r="J137" s="16" t="s">
        <v>10</v>
      </c>
      <c r="K137" s="19">
        <v>5000</v>
      </c>
      <c r="L137" s="19">
        <f t="shared" ref="L137:L138" si="20">K137</f>
        <v>5000</v>
      </c>
      <c r="N137" s="37"/>
    </row>
    <row r="138" spans="1:14" s="12" customFormat="1" ht="15.95" hidden="1" customHeight="1" thickBot="1" x14ac:dyDescent="0.3">
      <c r="A138" s="6"/>
      <c r="B138" s="7" t="s">
        <v>118</v>
      </c>
      <c r="C138" s="8">
        <v>992</v>
      </c>
      <c r="D138" s="5" t="s">
        <v>32</v>
      </c>
      <c r="E138" s="5" t="s">
        <v>96</v>
      </c>
      <c r="F138" s="5" t="s">
        <v>59</v>
      </c>
      <c r="G138" s="5" t="s">
        <v>9</v>
      </c>
      <c r="H138" s="5"/>
      <c r="I138" s="9"/>
      <c r="J138" s="5" t="s">
        <v>10</v>
      </c>
      <c r="K138" s="10">
        <f>SUM(K139:K140)</f>
        <v>0</v>
      </c>
      <c r="L138" s="10">
        <f t="shared" si="20"/>
        <v>0</v>
      </c>
      <c r="N138" s="36"/>
    </row>
    <row r="139" spans="1:14" s="21" customFormat="1" ht="15.95" hidden="1" customHeight="1" thickBot="1" x14ac:dyDescent="0.3">
      <c r="A139" s="20"/>
      <c r="B139" s="7" t="s">
        <v>118</v>
      </c>
      <c r="C139" s="15">
        <v>992</v>
      </c>
      <c r="D139" s="16" t="s">
        <v>32</v>
      </c>
      <c r="E139" s="16" t="s">
        <v>96</v>
      </c>
      <c r="F139" s="16" t="s">
        <v>59</v>
      </c>
      <c r="G139" s="16" t="s">
        <v>78</v>
      </c>
      <c r="H139" s="16"/>
      <c r="I139" s="17"/>
      <c r="J139" s="16" t="s">
        <v>10</v>
      </c>
      <c r="K139" s="19">
        <v>0</v>
      </c>
      <c r="L139" s="19">
        <f t="shared" ref="L139" si="21">K139</f>
        <v>0</v>
      </c>
      <c r="N139" s="37"/>
    </row>
    <row r="140" spans="1:14" s="21" customFormat="1" ht="15.95" hidden="1" customHeight="1" thickBot="1" x14ac:dyDescent="0.3">
      <c r="A140" s="20"/>
      <c r="B140" s="7" t="s">
        <v>118</v>
      </c>
      <c r="C140" s="15">
        <v>992</v>
      </c>
      <c r="D140" s="16" t="s">
        <v>32</v>
      </c>
      <c r="E140" s="16" t="s">
        <v>96</v>
      </c>
      <c r="F140" s="16" t="s">
        <v>59</v>
      </c>
      <c r="G140" s="16" t="s">
        <v>79</v>
      </c>
      <c r="H140" s="16"/>
      <c r="I140" s="17"/>
      <c r="J140" s="16" t="s">
        <v>10</v>
      </c>
      <c r="K140" s="19">
        <v>0</v>
      </c>
      <c r="L140" s="19">
        <f t="shared" ref="L140" si="22">K140</f>
        <v>0</v>
      </c>
      <c r="N140" s="37"/>
    </row>
    <row r="141" spans="1:14" s="12" customFormat="1" ht="15.95" hidden="1" customHeight="1" thickBot="1" x14ac:dyDescent="0.3">
      <c r="A141" s="6"/>
      <c r="B141" s="7" t="s">
        <v>118</v>
      </c>
      <c r="C141" s="8">
        <v>992</v>
      </c>
      <c r="D141" s="5" t="s">
        <v>32</v>
      </c>
      <c r="E141" s="5" t="s">
        <v>98</v>
      </c>
      <c r="F141" s="5" t="s">
        <v>59</v>
      </c>
      <c r="G141" s="5" t="s">
        <v>9</v>
      </c>
      <c r="H141" s="5"/>
      <c r="I141" s="9"/>
      <c r="J141" s="5" t="s">
        <v>94</v>
      </c>
      <c r="K141" s="10">
        <f>SUM(K142:K144)</f>
        <v>0</v>
      </c>
      <c r="L141" s="10">
        <f>K141</f>
        <v>0</v>
      </c>
      <c r="N141" s="36"/>
    </row>
    <row r="142" spans="1:14" s="21" customFormat="1" ht="15.95" hidden="1" customHeight="1" thickBot="1" x14ac:dyDescent="0.3">
      <c r="A142" s="20"/>
      <c r="B142" s="7" t="s">
        <v>118</v>
      </c>
      <c r="C142" s="15">
        <v>992</v>
      </c>
      <c r="D142" s="16" t="s">
        <v>32</v>
      </c>
      <c r="E142" s="16" t="s">
        <v>98</v>
      </c>
      <c r="F142" s="16" t="s">
        <v>59</v>
      </c>
      <c r="G142" s="16" t="s">
        <v>78</v>
      </c>
      <c r="H142" s="16"/>
      <c r="I142" s="17"/>
      <c r="J142" s="16" t="s">
        <v>94</v>
      </c>
      <c r="K142" s="19">
        <v>0</v>
      </c>
      <c r="L142" s="19">
        <f t="shared" ref="L142" si="23">K142</f>
        <v>0</v>
      </c>
      <c r="N142" s="37"/>
    </row>
    <row r="143" spans="1:14" s="21" customFormat="1" ht="15.95" hidden="1" customHeight="1" thickBot="1" x14ac:dyDescent="0.3">
      <c r="A143" s="20"/>
      <c r="B143" s="7" t="s">
        <v>118</v>
      </c>
      <c r="C143" s="15">
        <v>992</v>
      </c>
      <c r="D143" s="16" t="s">
        <v>32</v>
      </c>
      <c r="E143" s="16" t="s">
        <v>98</v>
      </c>
      <c r="F143" s="16" t="s">
        <v>59</v>
      </c>
      <c r="G143" s="16" t="s">
        <v>82</v>
      </c>
      <c r="H143" s="16"/>
      <c r="I143" s="17"/>
      <c r="J143" s="16" t="s">
        <v>94</v>
      </c>
      <c r="K143" s="19">
        <v>0</v>
      </c>
      <c r="L143" s="19">
        <f t="shared" ref="L143" si="24">K143</f>
        <v>0</v>
      </c>
      <c r="N143" s="37"/>
    </row>
    <row r="144" spans="1:14" s="21" customFormat="1" ht="15.95" hidden="1" customHeight="1" thickBot="1" x14ac:dyDescent="0.3">
      <c r="A144" s="20"/>
      <c r="B144" s="7" t="s">
        <v>118</v>
      </c>
      <c r="C144" s="15">
        <v>992</v>
      </c>
      <c r="D144" s="16" t="s">
        <v>32</v>
      </c>
      <c r="E144" s="16" t="s">
        <v>98</v>
      </c>
      <c r="F144" s="16" t="s">
        <v>59</v>
      </c>
      <c r="G144" s="16" t="s">
        <v>80</v>
      </c>
      <c r="H144" s="16"/>
      <c r="I144" s="17"/>
      <c r="J144" s="16" t="s">
        <v>94</v>
      </c>
      <c r="K144" s="19">
        <v>0</v>
      </c>
      <c r="L144" s="19">
        <f t="shared" ref="L144:L147" si="25">K144</f>
        <v>0</v>
      </c>
      <c r="N144" s="37"/>
    </row>
    <row r="145" spans="1:14" s="21" customFormat="1" ht="15.95" customHeight="1" thickBot="1" x14ac:dyDescent="0.3">
      <c r="A145" s="20"/>
      <c r="B145" s="7" t="s">
        <v>118</v>
      </c>
      <c r="C145" s="15">
        <v>992</v>
      </c>
      <c r="D145" s="16" t="s">
        <v>32</v>
      </c>
      <c r="E145" s="16" t="s">
        <v>47</v>
      </c>
      <c r="F145" s="16" t="s">
        <v>59</v>
      </c>
      <c r="G145" s="16" t="s">
        <v>107</v>
      </c>
      <c r="H145" s="16"/>
      <c r="I145" s="17"/>
      <c r="J145" s="16" t="s">
        <v>10</v>
      </c>
      <c r="K145" s="19">
        <v>195125.21</v>
      </c>
      <c r="L145" s="19">
        <f t="shared" si="25"/>
        <v>195125.21</v>
      </c>
      <c r="N145" s="37"/>
    </row>
    <row r="146" spans="1:14" s="21" customFormat="1" ht="15.95" customHeight="1" thickBot="1" x14ac:dyDescent="0.3">
      <c r="A146" s="20"/>
      <c r="B146" s="7" t="s">
        <v>118</v>
      </c>
      <c r="C146" s="15">
        <v>992</v>
      </c>
      <c r="D146" s="16" t="s">
        <v>32</v>
      </c>
      <c r="E146" s="16" t="s">
        <v>183</v>
      </c>
      <c r="F146" s="16" t="s">
        <v>59</v>
      </c>
      <c r="G146" s="16" t="s">
        <v>79</v>
      </c>
      <c r="H146" s="16"/>
      <c r="I146" s="17"/>
      <c r="J146" s="16" t="s">
        <v>10</v>
      </c>
      <c r="K146" s="19">
        <v>318700</v>
      </c>
      <c r="L146" s="19">
        <f t="shared" si="25"/>
        <v>318700</v>
      </c>
      <c r="N146" s="37"/>
    </row>
    <row r="147" spans="1:14" s="21" customFormat="1" ht="15.95" customHeight="1" thickBot="1" x14ac:dyDescent="0.3">
      <c r="A147" s="20"/>
      <c r="B147" s="7" t="s">
        <v>118</v>
      </c>
      <c r="C147" s="15">
        <v>992</v>
      </c>
      <c r="D147" s="16" t="s">
        <v>32</v>
      </c>
      <c r="E147" s="16" t="s">
        <v>184</v>
      </c>
      <c r="F147" s="16" t="s">
        <v>59</v>
      </c>
      <c r="G147" s="16" t="s">
        <v>79</v>
      </c>
      <c r="H147" s="16"/>
      <c r="I147" s="17"/>
      <c r="J147" s="16" t="s">
        <v>10</v>
      </c>
      <c r="K147" s="19">
        <v>250000</v>
      </c>
      <c r="L147" s="19">
        <f t="shared" si="25"/>
        <v>250000</v>
      </c>
      <c r="N147" s="37"/>
    </row>
    <row r="148" spans="1:14" s="12" customFormat="1" ht="15.95" customHeight="1" thickBot="1" x14ac:dyDescent="0.3">
      <c r="A148" s="41"/>
      <c r="B148" s="42" t="s">
        <v>118</v>
      </c>
      <c r="C148" s="43">
        <v>992</v>
      </c>
      <c r="D148" s="44" t="s">
        <v>33</v>
      </c>
      <c r="E148" s="44" t="s">
        <v>15</v>
      </c>
      <c r="F148" s="44" t="s">
        <v>14</v>
      </c>
      <c r="G148" s="44" t="s">
        <v>9</v>
      </c>
      <c r="H148" s="44"/>
      <c r="I148" s="45"/>
      <c r="J148" s="44" t="s">
        <v>102</v>
      </c>
      <c r="K148" s="46">
        <f>K149</f>
        <v>5000</v>
      </c>
      <c r="L148" s="46">
        <f t="shared" si="16"/>
        <v>5000</v>
      </c>
      <c r="N148" s="36"/>
    </row>
    <row r="149" spans="1:14" s="18" customFormat="1" ht="15.95" customHeight="1" thickBot="1" x14ac:dyDescent="0.3">
      <c r="A149" s="13"/>
      <c r="B149" s="7" t="s">
        <v>118</v>
      </c>
      <c r="C149" s="15">
        <v>992</v>
      </c>
      <c r="D149" s="16" t="s">
        <v>33</v>
      </c>
      <c r="E149" s="16" t="s">
        <v>46</v>
      </c>
      <c r="F149" s="16" t="s">
        <v>59</v>
      </c>
      <c r="G149" s="16" t="s">
        <v>78</v>
      </c>
      <c r="H149" s="16"/>
      <c r="I149" s="17"/>
      <c r="J149" s="16" t="s">
        <v>10</v>
      </c>
      <c r="K149" s="19">
        <v>5000</v>
      </c>
      <c r="L149" s="19">
        <f t="shared" ref="L149" si="26">K149</f>
        <v>5000</v>
      </c>
      <c r="N149" s="37"/>
    </row>
    <row r="150" spans="1:14" s="18" customFormat="1" ht="15.95" customHeight="1" thickBot="1" x14ac:dyDescent="0.3">
      <c r="A150" s="41"/>
      <c r="B150" s="42" t="s">
        <v>118</v>
      </c>
      <c r="C150" s="43">
        <v>992</v>
      </c>
      <c r="D150" s="44" t="s">
        <v>145</v>
      </c>
      <c r="E150" s="44" t="s">
        <v>15</v>
      </c>
      <c r="F150" s="44" t="s">
        <v>14</v>
      </c>
      <c r="G150" s="44" t="s">
        <v>9</v>
      </c>
      <c r="H150" s="44"/>
      <c r="I150" s="45"/>
      <c r="J150" s="44" t="s">
        <v>102</v>
      </c>
      <c r="K150" s="51">
        <f>K151</f>
        <v>30000</v>
      </c>
      <c r="L150" s="51">
        <f>L151</f>
        <v>30000</v>
      </c>
      <c r="N150" s="37"/>
    </row>
    <row r="151" spans="1:14" s="18" customFormat="1" ht="15.95" customHeight="1" thickBot="1" x14ac:dyDescent="0.3">
      <c r="A151" s="13"/>
      <c r="B151" s="7" t="s">
        <v>118</v>
      </c>
      <c r="C151" s="15">
        <v>992</v>
      </c>
      <c r="D151" s="16" t="s">
        <v>145</v>
      </c>
      <c r="E151" s="16" t="s">
        <v>146</v>
      </c>
      <c r="F151" s="16" t="s">
        <v>59</v>
      </c>
      <c r="G151" s="16" t="s">
        <v>79</v>
      </c>
      <c r="H151" s="16"/>
      <c r="I151" s="17"/>
      <c r="J151" s="16" t="s">
        <v>10</v>
      </c>
      <c r="K151" s="19">
        <v>30000</v>
      </c>
      <c r="L151" s="19">
        <f>K151</f>
        <v>30000</v>
      </c>
      <c r="N151" s="37"/>
    </row>
    <row r="152" spans="1:14" s="12" customFormat="1" ht="15.95" customHeight="1" thickBot="1" x14ac:dyDescent="0.3">
      <c r="A152" s="41"/>
      <c r="B152" s="42" t="s">
        <v>118</v>
      </c>
      <c r="C152" s="43">
        <v>992</v>
      </c>
      <c r="D152" s="44" t="s">
        <v>34</v>
      </c>
      <c r="E152" s="44" t="s">
        <v>15</v>
      </c>
      <c r="F152" s="44" t="s">
        <v>14</v>
      </c>
      <c r="G152" s="44" t="s">
        <v>9</v>
      </c>
      <c r="H152" s="44"/>
      <c r="I152" s="45"/>
      <c r="J152" s="44" t="s">
        <v>102</v>
      </c>
      <c r="K152" s="46">
        <f>K153</f>
        <v>15000</v>
      </c>
      <c r="L152" s="46">
        <f t="shared" si="16"/>
        <v>15000</v>
      </c>
      <c r="N152" s="36"/>
    </row>
    <row r="153" spans="1:14" s="18" customFormat="1" ht="15.95" customHeight="1" thickBot="1" x14ac:dyDescent="0.3">
      <c r="A153" s="13"/>
      <c r="B153" s="7" t="s">
        <v>118</v>
      </c>
      <c r="C153" s="15">
        <v>992</v>
      </c>
      <c r="D153" s="16" t="s">
        <v>34</v>
      </c>
      <c r="E153" s="16" t="s">
        <v>123</v>
      </c>
      <c r="F153" s="16" t="s">
        <v>59</v>
      </c>
      <c r="G153" s="16" t="s">
        <v>107</v>
      </c>
      <c r="H153" s="16"/>
      <c r="I153" s="17"/>
      <c r="J153" s="16" t="s">
        <v>10</v>
      </c>
      <c r="K153" s="19">
        <v>15000</v>
      </c>
      <c r="L153" s="19">
        <f t="shared" ref="L153" si="27">K153</f>
        <v>15000</v>
      </c>
      <c r="N153" s="37"/>
    </row>
    <row r="154" spans="1:14" s="18" customFormat="1" ht="15.95" hidden="1" customHeight="1" thickBot="1" x14ac:dyDescent="0.3">
      <c r="A154" s="13"/>
      <c r="B154" s="14" t="s">
        <v>53</v>
      </c>
      <c r="C154" s="15">
        <v>992</v>
      </c>
      <c r="D154" s="16" t="s">
        <v>34</v>
      </c>
      <c r="E154" s="16" t="s">
        <v>97</v>
      </c>
      <c r="F154" s="16" t="s">
        <v>59</v>
      </c>
      <c r="G154" s="16" t="s">
        <v>79</v>
      </c>
      <c r="H154" s="16"/>
      <c r="I154" s="17"/>
      <c r="J154" s="16" t="s">
        <v>10</v>
      </c>
      <c r="K154" s="19">
        <v>0</v>
      </c>
      <c r="L154" s="19">
        <f t="shared" si="16"/>
        <v>0</v>
      </c>
      <c r="N154" s="37"/>
    </row>
    <row r="155" spans="1:14" s="12" customFormat="1" ht="15.95" customHeight="1" thickBot="1" x14ac:dyDescent="0.3">
      <c r="A155" s="41"/>
      <c r="B155" s="42" t="s">
        <v>119</v>
      </c>
      <c r="C155" s="43">
        <v>992</v>
      </c>
      <c r="D155" s="44" t="s">
        <v>35</v>
      </c>
      <c r="E155" s="44" t="s">
        <v>15</v>
      </c>
      <c r="F155" s="44" t="s">
        <v>14</v>
      </c>
      <c r="G155" s="44" t="s">
        <v>9</v>
      </c>
      <c r="H155" s="44"/>
      <c r="I155" s="45"/>
      <c r="J155" s="44" t="s">
        <v>102</v>
      </c>
      <c r="K155" s="46">
        <f>K156+K181</f>
        <v>14778000</v>
      </c>
      <c r="L155" s="46">
        <f t="shared" si="16"/>
        <v>14778000</v>
      </c>
      <c r="N155" s="36"/>
    </row>
    <row r="156" spans="1:14" s="12" customFormat="1" ht="15.95" customHeight="1" thickBot="1" x14ac:dyDescent="0.3">
      <c r="A156" s="6"/>
      <c r="B156" s="7" t="s">
        <v>119</v>
      </c>
      <c r="C156" s="8">
        <v>992</v>
      </c>
      <c r="D156" s="5" t="s">
        <v>36</v>
      </c>
      <c r="E156" s="5" t="s">
        <v>15</v>
      </c>
      <c r="F156" s="5" t="s">
        <v>14</v>
      </c>
      <c r="G156" s="5" t="s">
        <v>9</v>
      </c>
      <c r="H156" s="5"/>
      <c r="I156" s="9"/>
      <c r="J156" s="5" t="s">
        <v>102</v>
      </c>
      <c r="K156" s="10">
        <f>K157+K180</f>
        <v>14558000</v>
      </c>
      <c r="L156" s="10">
        <f t="shared" si="16"/>
        <v>14558000</v>
      </c>
      <c r="N156" s="36"/>
    </row>
    <row r="157" spans="1:14" s="12" customFormat="1" ht="15.95" customHeight="1" thickBot="1" x14ac:dyDescent="0.3">
      <c r="A157" s="6"/>
      <c r="B157" s="7" t="s">
        <v>119</v>
      </c>
      <c r="C157" s="8">
        <v>992</v>
      </c>
      <c r="D157" s="5" t="s">
        <v>36</v>
      </c>
      <c r="E157" s="16" t="s">
        <v>144</v>
      </c>
      <c r="F157" s="5" t="s">
        <v>14</v>
      </c>
      <c r="G157" s="5" t="s">
        <v>9</v>
      </c>
      <c r="H157" s="5"/>
      <c r="I157" s="9"/>
      <c r="J157" s="5" t="s">
        <v>10</v>
      </c>
      <c r="K157" s="10">
        <f>K158+K159+K160+K161+K168+K169+K170+K171+K172+K173+K175+K176+K178+K179</f>
        <v>14528000</v>
      </c>
      <c r="L157" s="10">
        <f t="shared" ref="L157" si="28">K157</f>
        <v>14528000</v>
      </c>
      <c r="N157" s="36"/>
    </row>
    <row r="158" spans="1:14" s="18" customFormat="1" ht="15.95" customHeight="1" thickBot="1" x14ac:dyDescent="0.3">
      <c r="A158" s="13"/>
      <c r="B158" s="7" t="s">
        <v>119</v>
      </c>
      <c r="C158" s="15">
        <v>992</v>
      </c>
      <c r="D158" s="16" t="s">
        <v>36</v>
      </c>
      <c r="E158" s="16" t="s">
        <v>144</v>
      </c>
      <c r="F158" s="16" t="s">
        <v>63</v>
      </c>
      <c r="G158" s="16" t="s">
        <v>72</v>
      </c>
      <c r="H158" s="16"/>
      <c r="I158" s="17"/>
      <c r="J158" s="16" t="s">
        <v>10</v>
      </c>
      <c r="K158" s="19">
        <v>8900000</v>
      </c>
      <c r="L158" s="19">
        <f t="shared" si="16"/>
        <v>8900000</v>
      </c>
      <c r="N158" s="37"/>
    </row>
    <row r="159" spans="1:14" s="18" customFormat="1" ht="15.95" customHeight="1" thickBot="1" x14ac:dyDescent="0.3">
      <c r="A159" s="13"/>
      <c r="B159" s="7" t="s">
        <v>119</v>
      </c>
      <c r="C159" s="15">
        <v>992</v>
      </c>
      <c r="D159" s="16" t="s">
        <v>36</v>
      </c>
      <c r="E159" s="16" t="s">
        <v>144</v>
      </c>
      <c r="F159" s="16" t="s">
        <v>63</v>
      </c>
      <c r="G159" s="16" t="s">
        <v>171</v>
      </c>
      <c r="H159" s="16"/>
      <c r="I159" s="17"/>
      <c r="J159" s="16" t="s">
        <v>10</v>
      </c>
      <c r="K159" s="19">
        <v>60000</v>
      </c>
      <c r="L159" s="19">
        <f>K159</f>
        <v>60000</v>
      </c>
      <c r="N159" s="37"/>
    </row>
    <row r="160" spans="1:14" s="18" customFormat="1" ht="15.95" customHeight="1" thickBot="1" x14ac:dyDescent="0.3">
      <c r="A160" s="13"/>
      <c r="B160" s="7" t="s">
        <v>119</v>
      </c>
      <c r="C160" s="15">
        <v>992</v>
      </c>
      <c r="D160" s="16" t="s">
        <v>36</v>
      </c>
      <c r="E160" s="16" t="s">
        <v>144</v>
      </c>
      <c r="F160" s="16" t="s">
        <v>88</v>
      </c>
      <c r="G160" s="16" t="s">
        <v>171</v>
      </c>
      <c r="H160" s="16"/>
      <c r="I160" s="17"/>
      <c r="J160" s="16" t="s">
        <v>10</v>
      </c>
      <c r="K160" s="19">
        <v>120000</v>
      </c>
      <c r="L160" s="19">
        <f t="shared" ref="L160" si="29">K160</f>
        <v>120000</v>
      </c>
      <c r="N160" s="37"/>
    </row>
    <row r="161" spans="1:15" s="18" customFormat="1" ht="15.95" customHeight="1" thickBot="1" x14ac:dyDescent="0.3">
      <c r="A161" s="13"/>
      <c r="B161" s="7" t="s">
        <v>119</v>
      </c>
      <c r="C161" s="15">
        <v>992</v>
      </c>
      <c r="D161" s="16" t="s">
        <v>36</v>
      </c>
      <c r="E161" s="16" t="s">
        <v>144</v>
      </c>
      <c r="F161" s="16" t="s">
        <v>85</v>
      </c>
      <c r="G161" s="16" t="s">
        <v>73</v>
      </c>
      <c r="H161" s="16"/>
      <c r="I161" s="17"/>
      <c r="J161" s="16" t="s">
        <v>10</v>
      </c>
      <c r="K161" s="19">
        <v>2720000</v>
      </c>
      <c r="L161" s="19">
        <f t="shared" ref="L161:L162" si="30">K161</f>
        <v>2720000</v>
      </c>
      <c r="N161" s="37"/>
      <c r="O161" s="52"/>
    </row>
    <row r="162" spans="1:15" s="18" customFormat="1" ht="15.95" hidden="1" customHeight="1" thickBot="1" x14ac:dyDescent="0.3">
      <c r="A162" s="13"/>
      <c r="B162" s="7" t="s">
        <v>119</v>
      </c>
      <c r="C162" s="15">
        <v>992</v>
      </c>
      <c r="D162" s="16" t="s">
        <v>36</v>
      </c>
      <c r="E162" s="16" t="s">
        <v>144</v>
      </c>
      <c r="F162" s="16" t="s">
        <v>63</v>
      </c>
      <c r="G162" s="16" t="s">
        <v>72</v>
      </c>
      <c r="H162" s="16"/>
      <c r="I162" s="17"/>
      <c r="J162" s="16" t="s">
        <v>92</v>
      </c>
      <c r="K162" s="19">
        <v>0</v>
      </c>
      <c r="L162" s="19">
        <f t="shared" si="30"/>
        <v>0</v>
      </c>
      <c r="N162" s="37"/>
    </row>
    <row r="163" spans="1:15" s="18" customFormat="1" ht="15.95" hidden="1" customHeight="1" thickBot="1" x14ac:dyDescent="0.3">
      <c r="A163" s="13"/>
      <c r="B163" s="7" t="s">
        <v>119</v>
      </c>
      <c r="C163" s="15">
        <v>992</v>
      </c>
      <c r="D163" s="16" t="s">
        <v>36</v>
      </c>
      <c r="E163" s="16" t="s">
        <v>144</v>
      </c>
      <c r="F163" s="16" t="s">
        <v>85</v>
      </c>
      <c r="G163" s="16" t="s">
        <v>73</v>
      </c>
      <c r="H163" s="16"/>
      <c r="I163" s="17"/>
      <c r="J163" s="16" t="s">
        <v>92</v>
      </c>
      <c r="K163" s="19">
        <v>0</v>
      </c>
      <c r="L163" s="19">
        <f t="shared" ref="L163:L165" si="31">K163</f>
        <v>0</v>
      </c>
      <c r="N163" s="37"/>
    </row>
    <row r="164" spans="1:15" s="18" customFormat="1" ht="15.95" hidden="1" customHeight="1" thickBot="1" x14ac:dyDescent="0.3">
      <c r="A164" s="13"/>
      <c r="B164" s="7" t="s">
        <v>119</v>
      </c>
      <c r="C164" s="15">
        <v>992</v>
      </c>
      <c r="D164" s="16" t="s">
        <v>36</v>
      </c>
      <c r="E164" s="16" t="s">
        <v>144</v>
      </c>
      <c r="F164" s="16" t="s">
        <v>63</v>
      </c>
      <c r="G164" s="16" t="s">
        <v>72</v>
      </c>
      <c r="H164" s="16"/>
      <c r="I164" s="17"/>
      <c r="J164" s="16" t="s">
        <v>10</v>
      </c>
      <c r="K164" s="19">
        <v>0</v>
      </c>
      <c r="L164" s="19">
        <f t="shared" si="31"/>
        <v>0</v>
      </c>
      <c r="N164" s="37"/>
    </row>
    <row r="165" spans="1:15" s="18" customFormat="1" ht="15.95" hidden="1" customHeight="1" thickBot="1" x14ac:dyDescent="0.3">
      <c r="A165" s="13"/>
      <c r="B165" s="7" t="s">
        <v>119</v>
      </c>
      <c r="C165" s="15">
        <v>992</v>
      </c>
      <c r="D165" s="16" t="s">
        <v>36</v>
      </c>
      <c r="E165" s="16" t="s">
        <v>144</v>
      </c>
      <c r="F165" s="16" t="s">
        <v>85</v>
      </c>
      <c r="G165" s="16" t="s">
        <v>73</v>
      </c>
      <c r="H165" s="16"/>
      <c r="I165" s="17"/>
      <c r="J165" s="16" t="s">
        <v>10</v>
      </c>
      <c r="K165" s="19">
        <v>0</v>
      </c>
      <c r="L165" s="19">
        <f t="shared" si="31"/>
        <v>0</v>
      </c>
      <c r="N165" s="37"/>
    </row>
    <row r="166" spans="1:15" s="18" customFormat="1" ht="15.95" hidden="1" customHeight="1" thickBot="1" x14ac:dyDescent="0.3">
      <c r="A166" s="13"/>
      <c r="B166" s="7" t="s">
        <v>119</v>
      </c>
      <c r="C166" s="15">
        <v>992</v>
      </c>
      <c r="D166" s="16" t="s">
        <v>36</v>
      </c>
      <c r="E166" s="16" t="s">
        <v>144</v>
      </c>
      <c r="F166" s="16" t="s">
        <v>63</v>
      </c>
      <c r="G166" s="16" t="s">
        <v>72</v>
      </c>
      <c r="H166" s="16"/>
      <c r="I166" s="17"/>
      <c r="J166" s="16" t="s">
        <v>92</v>
      </c>
      <c r="K166" s="19">
        <v>0</v>
      </c>
      <c r="L166" s="19">
        <f t="shared" ref="L166" si="32">K166</f>
        <v>0</v>
      </c>
      <c r="N166" s="37"/>
    </row>
    <row r="167" spans="1:15" s="18" customFormat="1" ht="15.95" hidden="1" customHeight="1" thickBot="1" x14ac:dyDescent="0.3">
      <c r="A167" s="13"/>
      <c r="B167" s="7" t="s">
        <v>119</v>
      </c>
      <c r="C167" s="15">
        <v>992</v>
      </c>
      <c r="D167" s="16" t="s">
        <v>36</v>
      </c>
      <c r="E167" s="16" t="s">
        <v>144</v>
      </c>
      <c r="F167" s="16" t="s">
        <v>85</v>
      </c>
      <c r="G167" s="16" t="s">
        <v>73</v>
      </c>
      <c r="H167" s="16"/>
      <c r="I167" s="17"/>
      <c r="J167" s="16" t="s">
        <v>92</v>
      </c>
      <c r="K167" s="19">
        <v>0</v>
      </c>
      <c r="L167" s="19">
        <f t="shared" ref="L167" si="33">K167</f>
        <v>0</v>
      </c>
      <c r="N167" s="37"/>
    </row>
    <row r="168" spans="1:15" s="18" customFormat="1" ht="15.95" customHeight="1" thickBot="1" x14ac:dyDescent="0.3">
      <c r="A168" s="13"/>
      <c r="B168" s="7" t="s">
        <v>119</v>
      </c>
      <c r="C168" s="15">
        <v>992</v>
      </c>
      <c r="D168" s="16" t="s">
        <v>36</v>
      </c>
      <c r="E168" s="16" t="s">
        <v>144</v>
      </c>
      <c r="F168" s="16" t="s">
        <v>59</v>
      </c>
      <c r="G168" s="16" t="s">
        <v>75</v>
      </c>
      <c r="H168" s="16"/>
      <c r="I168" s="17"/>
      <c r="J168" s="16" t="s">
        <v>10</v>
      </c>
      <c r="K168" s="19">
        <v>135500</v>
      </c>
      <c r="L168" s="19">
        <f t="shared" ref="L168" si="34">K168</f>
        <v>135500</v>
      </c>
      <c r="N168" s="37"/>
    </row>
    <row r="169" spans="1:15" s="18" customFormat="1" ht="15.95" customHeight="1" thickBot="1" x14ac:dyDescent="0.3">
      <c r="A169" s="13"/>
      <c r="B169" s="7" t="s">
        <v>119</v>
      </c>
      <c r="C169" s="15">
        <v>992</v>
      </c>
      <c r="D169" s="16" t="s">
        <v>36</v>
      </c>
      <c r="E169" s="16" t="s">
        <v>144</v>
      </c>
      <c r="F169" s="16" t="s">
        <v>59</v>
      </c>
      <c r="G169" s="16" t="s">
        <v>120</v>
      </c>
      <c r="H169" s="16"/>
      <c r="I169" s="17"/>
      <c r="J169" s="16" t="s">
        <v>10</v>
      </c>
      <c r="K169" s="19">
        <v>10000</v>
      </c>
      <c r="L169" s="19">
        <f t="shared" ref="L169" si="35">K169</f>
        <v>10000</v>
      </c>
      <c r="N169" s="37"/>
    </row>
    <row r="170" spans="1:15" s="18" customFormat="1" ht="15.95" customHeight="1" thickBot="1" x14ac:dyDescent="0.3">
      <c r="A170" s="13"/>
      <c r="B170" s="7" t="s">
        <v>119</v>
      </c>
      <c r="C170" s="15">
        <v>992</v>
      </c>
      <c r="D170" s="16" t="s">
        <v>36</v>
      </c>
      <c r="E170" s="16" t="s">
        <v>144</v>
      </c>
      <c r="F170" s="16" t="s">
        <v>166</v>
      </c>
      <c r="G170" s="16" t="s">
        <v>77</v>
      </c>
      <c r="H170" s="16"/>
      <c r="I170" s="17"/>
      <c r="J170" s="16" t="s">
        <v>10</v>
      </c>
      <c r="K170" s="19">
        <v>1350000</v>
      </c>
      <c r="L170" s="19">
        <f t="shared" ref="L170" si="36">K170</f>
        <v>1350000</v>
      </c>
      <c r="N170" s="37"/>
    </row>
    <row r="171" spans="1:15" s="18" customFormat="1" ht="15.95" customHeight="1" thickBot="1" x14ac:dyDescent="0.3">
      <c r="A171" s="13"/>
      <c r="B171" s="7" t="s">
        <v>119</v>
      </c>
      <c r="C171" s="15">
        <v>992</v>
      </c>
      <c r="D171" s="16" t="s">
        <v>36</v>
      </c>
      <c r="E171" s="16" t="s">
        <v>144</v>
      </c>
      <c r="F171" s="16" t="s">
        <v>59</v>
      </c>
      <c r="G171" s="16" t="s">
        <v>78</v>
      </c>
      <c r="H171" s="16"/>
      <c r="I171" s="17"/>
      <c r="J171" s="16" t="s">
        <v>10</v>
      </c>
      <c r="K171" s="19">
        <v>240000</v>
      </c>
      <c r="L171" s="19">
        <f t="shared" ref="L171:L172" si="37">K171</f>
        <v>240000</v>
      </c>
      <c r="N171" s="37"/>
    </row>
    <row r="172" spans="1:15" s="18" customFormat="1" ht="15.95" customHeight="1" thickBot="1" x14ac:dyDescent="0.3">
      <c r="A172" s="13"/>
      <c r="B172" s="7" t="s">
        <v>119</v>
      </c>
      <c r="C172" s="15">
        <v>992</v>
      </c>
      <c r="D172" s="16" t="s">
        <v>36</v>
      </c>
      <c r="E172" s="16" t="s">
        <v>144</v>
      </c>
      <c r="F172" s="16" t="s">
        <v>59</v>
      </c>
      <c r="G172" s="16" t="s">
        <v>79</v>
      </c>
      <c r="H172" s="16"/>
      <c r="I172" s="17"/>
      <c r="J172" s="16" t="s">
        <v>10</v>
      </c>
      <c r="K172" s="19">
        <v>676700</v>
      </c>
      <c r="L172" s="19">
        <f t="shared" si="37"/>
        <v>676700</v>
      </c>
      <c r="N172" s="37"/>
    </row>
    <row r="173" spans="1:15" s="18" customFormat="1" ht="15.95" customHeight="1" thickBot="1" x14ac:dyDescent="0.3">
      <c r="A173" s="13"/>
      <c r="B173" s="7" t="s">
        <v>119</v>
      </c>
      <c r="C173" s="15">
        <v>992</v>
      </c>
      <c r="D173" s="16" t="s">
        <v>36</v>
      </c>
      <c r="E173" s="16" t="s">
        <v>144</v>
      </c>
      <c r="F173" s="16" t="s">
        <v>59</v>
      </c>
      <c r="G173" s="16" t="s">
        <v>82</v>
      </c>
      <c r="H173" s="16"/>
      <c r="I173" s="17"/>
      <c r="J173" s="16" t="s">
        <v>10</v>
      </c>
      <c r="K173" s="19">
        <v>70000</v>
      </c>
      <c r="L173" s="19">
        <f t="shared" ref="L173:L177" si="38">K173</f>
        <v>70000</v>
      </c>
      <c r="N173" s="37"/>
    </row>
    <row r="174" spans="1:15" s="18" customFormat="1" ht="15.95" hidden="1" customHeight="1" thickBot="1" x14ac:dyDescent="0.3">
      <c r="A174" s="13"/>
      <c r="B174" s="7" t="s">
        <v>119</v>
      </c>
      <c r="C174" s="15">
        <v>992</v>
      </c>
      <c r="D174" s="16" t="s">
        <v>36</v>
      </c>
      <c r="E174" s="16" t="s">
        <v>144</v>
      </c>
      <c r="F174" s="16" t="s">
        <v>59</v>
      </c>
      <c r="G174" s="16" t="s">
        <v>80</v>
      </c>
      <c r="H174" s="16"/>
      <c r="I174" s="17"/>
      <c r="J174" s="16" t="s">
        <v>10</v>
      </c>
      <c r="K174" s="19">
        <v>0</v>
      </c>
      <c r="L174" s="19">
        <f t="shared" ref="L174:L175" si="39">K174</f>
        <v>0</v>
      </c>
      <c r="N174" s="37"/>
    </row>
    <row r="175" spans="1:15" s="18" customFormat="1" ht="15.95" customHeight="1" thickBot="1" x14ac:dyDescent="0.3">
      <c r="A175" s="13"/>
      <c r="B175" s="7" t="s">
        <v>119</v>
      </c>
      <c r="C175" s="15">
        <v>992</v>
      </c>
      <c r="D175" s="16" t="s">
        <v>36</v>
      </c>
      <c r="E175" s="16" t="s">
        <v>144</v>
      </c>
      <c r="F175" s="16" t="s">
        <v>59</v>
      </c>
      <c r="G175" s="16" t="s">
        <v>80</v>
      </c>
      <c r="H175" s="16"/>
      <c r="I175" s="17"/>
      <c r="J175" s="16" t="s">
        <v>10</v>
      </c>
      <c r="K175" s="19">
        <v>167800</v>
      </c>
      <c r="L175" s="19">
        <f t="shared" si="39"/>
        <v>167800</v>
      </c>
      <c r="N175" s="37"/>
    </row>
    <row r="176" spans="1:15" s="18" customFormat="1" ht="15.95" customHeight="1" thickBot="1" x14ac:dyDescent="0.3">
      <c r="A176" s="13"/>
      <c r="B176" s="7" t="s">
        <v>119</v>
      </c>
      <c r="C176" s="15">
        <v>992</v>
      </c>
      <c r="D176" s="16" t="s">
        <v>36</v>
      </c>
      <c r="E176" s="16" t="s">
        <v>144</v>
      </c>
      <c r="F176" s="16" t="s">
        <v>61</v>
      </c>
      <c r="G176" s="16" t="s">
        <v>108</v>
      </c>
      <c r="H176" s="16"/>
      <c r="I176" s="17"/>
      <c r="J176" s="16" t="s">
        <v>10</v>
      </c>
      <c r="K176" s="19">
        <v>36000</v>
      </c>
      <c r="L176" s="19">
        <f t="shared" si="38"/>
        <v>36000</v>
      </c>
      <c r="N176" s="37"/>
    </row>
    <row r="177" spans="1:14" s="18" customFormat="1" ht="15.95" hidden="1" customHeight="1" thickBot="1" x14ac:dyDescent="0.3">
      <c r="A177" s="13"/>
      <c r="B177" s="7" t="s">
        <v>119</v>
      </c>
      <c r="C177" s="15">
        <v>992</v>
      </c>
      <c r="D177" s="16" t="s">
        <v>36</v>
      </c>
      <c r="E177" s="16" t="s">
        <v>144</v>
      </c>
      <c r="F177" s="16" t="s">
        <v>62</v>
      </c>
      <c r="G177" s="16" t="s">
        <v>81</v>
      </c>
      <c r="H177" s="16"/>
      <c r="I177" s="17"/>
      <c r="J177" s="16" t="s">
        <v>10</v>
      </c>
      <c r="K177" s="19">
        <v>0</v>
      </c>
      <c r="L177" s="19">
        <f t="shared" si="38"/>
        <v>0</v>
      </c>
      <c r="N177" s="37"/>
    </row>
    <row r="178" spans="1:14" s="18" customFormat="1" ht="15.95" customHeight="1" thickBot="1" x14ac:dyDescent="0.3">
      <c r="A178" s="13"/>
      <c r="B178" s="7" t="s">
        <v>119</v>
      </c>
      <c r="C178" s="15">
        <v>992</v>
      </c>
      <c r="D178" s="16" t="s">
        <v>36</v>
      </c>
      <c r="E178" s="16" t="s">
        <v>144</v>
      </c>
      <c r="F178" s="16" t="s">
        <v>62</v>
      </c>
      <c r="G178" s="16" t="s">
        <v>108</v>
      </c>
      <c r="H178" s="16"/>
      <c r="I178" s="17"/>
      <c r="J178" s="16" t="s">
        <v>10</v>
      </c>
      <c r="K178" s="19">
        <v>12000</v>
      </c>
      <c r="L178" s="19">
        <f t="shared" ref="L178" si="40">K178</f>
        <v>12000</v>
      </c>
      <c r="N178" s="37"/>
    </row>
    <row r="179" spans="1:14" s="18" customFormat="1" ht="15.95" customHeight="1" thickBot="1" x14ac:dyDescent="0.3">
      <c r="A179" s="13"/>
      <c r="B179" s="7" t="s">
        <v>119</v>
      </c>
      <c r="C179" s="15">
        <v>992</v>
      </c>
      <c r="D179" s="16" t="s">
        <v>36</v>
      </c>
      <c r="E179" s="16" t="s">
        <v>144</v>
      </c>
      <c r="F179" s="16" t="s">
        <v>87</v>
      </c>
      <c r="G179" s="16" t="s">
        <v>108</v>
      </c>
      <c r="H179" s="16"/>
      <c r="I179" s="17"/>
      <c r="J179" s="16" t="s">
        <v>10</v>
      </c>
      <c r="K179" s="19">
        <v>30000</v>
      </c>
      <c r="L179" s="19">
        <f t="shared" ref="L179:L180" si="41">K179</f>
        <v>30000</v>
      </c>
      <c r="N179" s="37"/>
    </row>
    <row r="180" spans="1:14" s="18" customFormat="1" ht="15.95" customHeight="1" thickBot="1" x14ac:dyDescent="0.3">
      <c r="A180" s="13"/>
      <c r="B180" s="7" t="s">
        <v>119</v>
      </c>
      <c r="C180" s="15">
        <v>992</v>
      </c>
      <c r="D180" s="16" t="s">
        <v>36</v>
      </c>
      <c r="E180" s="16" t="s">
        <v>143</v>
      </c>
      <c r="F180" s="16" t="s">
        <v>59</v>
      </c>
      <c r="G180" s="16" t="s">
        <v>172</v>
      </c>
      <c r="H180" s="16"/>
      <c r="I180" s="17"/>
      <c r="J180" s="16" t="s">
        <v>10</v>
      </c>
      <c r="K180" s="19">
        <v>30000</v>
      </c>
      <c r="L180" s="19">
        <f t="shared" si="41"/>
        <v>30000</v>
      </c>
      <c r="N180" s="37"/>
    </row>
    <row r="181" spans="1:14" s="18" customFormat="1" ht="15.95" customHeight="1" thickBot="1" x14ac:dyDescent="0.3">
      <c r="A181" s="6"/>
      <c r="B181" s="7" t="s">
        <v>119</v>
      </c>
      <c r="C181" s="8">
        <v>992</v>
      </c>
      <c r="D181" s="5" t="s">
        <v>173</v>
      </c>
      <c r="E181" s="5" t="s">
        <v>15</v>
      </c>
      <c r="F181" s="5" t="s">
        <v>14</v>
      </c>
      <c r="G181" s="5" t="s">
        <v>9</v>
      </c>
      <c r="H181" s="5"/>
      <c r="I181" s="9"/>
      <c r="J181" s="5" t="s">
        <v>102</v>
      </c>
      <c r="K181" s="10">
        <f>K182</f>
        <v>220000</v>
      </c>
      <c r="L181" s="10">
        <f>L182</f>
        <v>220000</v>
      </c>
      <c r="N181" s="37"/>
    </row>
    <row r="182" spans="1:14" s="18" customFormat="1" ht="15.95" customHeight="1" thickBot="1" x14ac:dyDescent="0.3">
      <c r="A182" s="13"/>
      <c r="B182" s="7" t="s">
        <v>119</v>
      </c>
      <c r="C182" s="15">
        <v>992</v>
      </c>
      <c r="D182" s="16" t="s">
        <v>173</v>
      </c>
      <c r="E182" s="16" t="s">
        <v>174</v>
      </c>
      <c r="F182" s="16" t="s">
        <v>59</v>
      </c>
      <c r="G182" s="16" t="s">
        <v>79</v>
      </c>
      <c r="H182" s="16"/>
      <c r="I182" s="17"/>
      <c r="J182" s="16" t="s">
        <v>10</v>
      </c>
      <c r="K182" s="19">
        <v>220000</v>
      </c>
      <c r="L182" s="19">
        <f>K182</f>
        <v>220000</v>
      </c>
      <c r="N182" s="37"/>
    </row>
    <row r="183" spans="1:14" s="12" customFormat="1" ht="15.95" customHeight="1" thickBot="1" x14ac:dyDescent="0.3">
      <c r="A183" s="41"/>
      <c r="B183" s="42" t="s">
        <v>118</v>
      </c>
      <c r="C183" s="43">
        <v>992</v>
      </c>
      <c r="D183" s="44" t="s">
        <v>37</v>
      </c>
      <c r="E183" s="44" t="s">
        <v>15</v>
      </c>
      <c r="F183" s="44" t="s">
        <v>14</v>
      </c>
      <c r="G183" s="44" t="s">
        <v>9</v>
      </c>
      <c r="H183" s="44"/>
      <c r="I183" s="45"/>
      <c r="J183" s="44" t="s">
        <v>102</v>
      </c>
      <c r="K183" s="46">
        <f>K186+K184</f>
        <v>122000</v>
      </c>
      <c r="L183" s="46">
        <f t="shared" si="16"/>
        <v>122000</v>
      </c>
      <c r="N183" s="36"/>
    </row>
    <row r="184" spans="1:14" s="12" customFormat="1" ht="15.95" customHeight="1" thickBot="1" x14ac:dyDescent="0.3">
      <c r="A184" s="6"/>
      <c r="B184" s="7" t="s">
        <v>118</v>
      </c>
      <c r="C184" s="8">
        <v>992</v>
      </c>
      <c r="D184" s="5" t="s">
        <v>121</v>
      </c>
      <c r="E184" s="5" t="s">
        <v>15</v>
      </c>
      <c r="F184" s="5" t="s">
        <v>14</v>
      </c>
      <c r="G184" s="5" t="s">
        <v>9</v>
      </c>
      <c r="H184" s="5"/>
      <c r="I184" s="9"/>
      <c r="J184" s="5" t="s">
        <v>99</v>
      </c>
      <c r="K184" s="10">
        <f>K185</f>
        <v>72000</v>
      </c>
      <c r="L184" s="10">
        <f t="shared" ref="L184:L185" si="42">K184</f>
        <v>72000</v>
      </c>
      <c r="N184" s="36"/>
    </row>
    <row r="185" spans="1:14" s="18" customFormat="1" ht="15.95" customHeight="1" thickBot="1" x14ac:dyDescent="0.3">
      <c r="A185" s="13"/>
      <c r="B185" s="7" t="s">
        <v>118</v>
      </c>
      <c r="C185" s="15">
        <v>992</v>
      </c>
      <c r="D185" s="16" t="s">
        <v>121</v>
      </c>
      <c r="E185" s="16" t="s">
        <v>178</v>
      </c>
      <c r="F185" s="16" t="s">
        <v>168</v>
      </c>
      <c r="G185" s="16" t="s">
        <v>122</v>
      </c>
      <c r="H185" s="16"/>
      <c r="I185" s="17"/>
      <c r="J185" s="16" t="s">
        <v>99</v>
      </c>
      <c r="K185" s="19">
        <v>72000</v>
      </c>
      <c r="L185" s="19">
        <f t="shared" si="42"/>
        <v>72000</v>
      </c>
      <c r="N185" s="37"/>
    </row>
    <row r="186" spans="1:14" s="12" customFormat="1" ht="15.95" customHeight="1" thickBot="1" x14ac:dyDescent="0.3">
      <c r="A186" s="6"/>
      <c r="B186" s="7" t="s">
        <v>118</v>
      </c>
      <c r="C186" s="8">
        <v>992</v>
      </c>
      <c r="D186" s="5">
        <v>1006</v>
      </c>
      <c r="E186" s="5" t="s">
        <v>15</v>
      </c>
      <c r="F186" s="5" t="s">
        <v>14</v>
      </c>
      <c r="G186" s="5" t="s">
        <v>9</v>
      </c>
      <c r="H186" s="5"/>
      <c r="I186" s="9"/>
      <c r="J186" s="5" t="s">
        <v>10</v>
      </c>
      <c r="K186" s="10">
        <f>SUM(K187:K187)</f>
        <v>50000</v>
      </c>
      <c r="L186" s="10">
        <f t="shared" si="16"/>
        <v>50000</v>
      </c>
      <c r="N186" s="36"/>
    </row>
    <row r="187" spans="1:14" s="18" customFormat="1" ht="15.95" customHeight="1" thickBot="1" x14ac:dyDescent="0.3">
      <c r="A187" s="13"/>
      <c r="B187" s="7" t="s">
        <v>118</v>
      </c>
      <c r="C187" s="15">
        <v>992</v>
      </c>
      <c r="D187" s="16">
        <v>1006</v>
      </c>
      <c r="E187" s="16" t="s">
        <v>142</v>
      </c>
      <c r="F187" s="16" t="s">
        <v>155</v>
      </c>
      <c r="G187" s="16" t="s">
        <v>105</v>
      </c>
      <c r="H187" s="16"/>
      <c r="I187" s="17"/>
      <c r="J187" s="16" t="s">
        <v>10</v>
      </c>
      <c r="K187" s="19">
        <v>50000</v>
      </c>
      <c r="L187" s="19">
        <f t="shared" si="16"/>
        <v>50000</v>
      </c>
      <c r="N187" s="37"/>
    </row>
    <row r="188" spans="1:14" s="12" customFormat="1" ht="15.95" customHeight="1" thickBot="1" x14ac:dyDescent="0.3">
      <c r="A188" s="41"/>
      <c r="B188" s="42" t="s">
        <v>118</v>
      </c>
      <c r="C188" s="43">
        <v>992</v>
      </c>
      <c r="D188" s="44">
        <v>1100</v>
      </c>
      <c r="E188" s="44" t="s">
        <v>15</v>
      </c>
      <c r="F188" s="44" t="s">
        <v>14</v>
      </c>
      <c r="G188" s="44" t="s">
        <v>9</v>
      </c>
      <c r="H188" s="44"/>
      <c r="I188" s="45"/>
      <c r="J188" s="44" t="s">
        <v>102</v>
      </c>
      <c r="K188" s="46">
        <f>K189</f>
        <v>238325.93</v>
      </c>
      <c r="L188" s="46">
        <f t="shared" si="16"/>
        <v>238325.93</v>
      </c>
      <c r="N188" s="36"/>
    </row>
    <row r="189" spans="1:14" s="12" customFormat="1" ht="15.95" customHeight="1" thickBot="1" x14ac:dyDescent="0.3">
      <c r="A189" s="6"/>
      <c r="B189" s="7" t="s">
        <v>118</v>
      </c>
      <c r="C189" s="8">
        <v>992</v>
      </c>
      <c r="D189" s="5">
        <v>1101</v>
      </c>
      <c r="E189" s="5" t="s">
        <v>15</v>
      </c>
      <c r="F189" s="5" t="s">
        <v>14</v>
      </c>
      <c r="G189" s="5" t="s">
        <v>9</v>
      </c>
      <c r="H189" s="5"/>
      <c r="I189" s="9"/>
      <c r="J189" s="5" t="s">
        <v>10</v>
      </c>
      <c r="K189" s="10">
        <f>K190+K191</f>
        <v>238325.93</v>
      </c>
      <c r="L189" s="10">
        <f t="shared" si="16"/>
        <v>238325.93</v>
      </c>
      <c r="N189" s="36"/>
    </row>
    <row r="190" spans="1:14" s="18" customFormat="1" ht="15.95" customHeight="1" thickBot="1" x14ac:dyDescent="0.3">
      <c r="A190" s="13"/>
      <c r="B190" s="7" t="s">
        <v>118</v>
      </c>
      <c r="C190" s="15">
        <v>992</v>
      </c>
      <c r="D190" s="16">
        <v>1101</v>
      </c>
      <c r="E190" s="16" t="s">
        <v>141</v>
      </c>
      <c r="F190" s="16" t="s">
        <v>59</v>
      </c>
      <c r="G190" s="16" t="s">
        <v>78</v>
      </c>
      <c r="H190" s="16"/>
      <c r="I190" s="17"/>
      <c r="J190" s="16" t="s">
        <v>10</v>
      </c>
      <c r="K190" s="19">
        <v>223325.93</v>
      </c>
      <c r="L190" s="19">
        <f t="shared" si="16"/>
        <v>223325.93</v>
      </c>
      <c r="N190" s="37"/>
    </row>
    <row r="191" spans="1:14" s="18" customFormat="1" ht="15.95" customHeight="1" thickBot="1" x14ac:dyDescent="0.3">
      <c r="A191" s="13"/>
      <c r="B191" s="7" t="s">
        <v>118</v>
      </c>
      <c r="C191" s="15">
        <v>992</v>
      </c>
      <c r="D191" s="16">
        <v>1101</v>
      </c>
      <c r="E191" s="16" t="s">
        <v>141</v>
      </c>
      <c r="F191" s="16" t="s">
        <v>59</v>
      </c>
      <c r="G191" s="16" t="s">
        <v>79</v>
      </c>
      <c r="H191" s="16"/>
      <c r="I191" s="17"/>
      <c r="J191" s="16" t="s">
        <v>10</v>
      </c>
      <c r="K191" s="19">
        <v>15000</v>
      </c>
      <c r="L191" s="19">
        <f t="shared" ref="L191" si="43">K191</f>
        <v>15000</v>
      </c>
      <c r="N191" s="37"/>
    </row>
    <row r="192" spans="1:14" s="12" customFormat="1" ht="15.95" customHeight="1" thickBot="1" x14ac:dyDescent="0.3">
      <c r="A192" s="41"/>
      <c r="B192" s="42" t="s">
        <v>118</v>
      </c>
      <c r="C192" s="43">
        <v>992</v>
      </c>
      <c r="D192" s="44">
        <v>1300</v>
      </c>
      <c r="E192" s="44" t="s">
        <v>15</v>
      </c>
      <c r="F192" s="44" t="s">
        <v>14</v>
      </c>
      <c r="G192" s="44" t="s">
        <v>9</v>
      </c>
      <c r="H192" s="44"/>
      <c r="I192" s="45"/>
      <c r="J192" s="44" t="s">
        <v>102</v>
      </c>
      <c r="K192" s="46">
        <f>K193</f>
        <v>7500</v>
      </c>
      <c r="L192" s="46">
        <f t="shared" si="16"/>
        <v>7500</v>
      </c>
      <c r="N192" s="36"/>
    </row>
    <row r="193" spans="1:14" s="12" customFormat="1" ht="15.95" customHeight="1" thickBot="1" x14ac:dyDescent="0.3">
      <c r="A193" s="6"/>
      <c r="B193" s="7" t="s">
        <v>118</v>
      </c>
      <c r="C193" s="8">
        <v>992</v>
      </c>
      <c r="D193" s="5">
        <v>1301</v>
      </c>
      <c r="E193" s="5" t="s">
        <v>15</v>
      </c>
      <c r="F193" s="5" t="s">
        <v>14</v>
      </c>
      <c r="G193" s="5" t="s">
        <v>9</v>
      </c>
      <c r="H193" s="5"/>
      <c r="I193" s="9"/>
      <c r="J193" s="5" t="s">
        <v>10</v>
      </c>
      <c r="K193" s="10">
        <f>K194</f>
        <v>7500</v>
      </c>
      <c r="L193" s="10">
        <f t="shared" si="16"/>
        <v>7500</v>
      </c>
      <c r="N193" s="36"/>
    </row>
    <row r="194" spans="1:14" s="18" customFormat="1" ht="15.95" customHeight="1" thickBot="1" x14ac:dyDescent="0.3">
      <c r="A194" s="13"/>
      <c r="B194" s="7" t="s">
        <v>118</v>
      </c>
      <c r="C194" s="15">
        <v>992</v>
      </c>
      <c r="D194" s="16">
        <v>1301</v>
      </c>
      <c r="E194" s="16" t="s">
        <v>48</v>
      </c>
      <c r="F194" s="16">
        <v>730</v>
      </c>
      <c r="G194" s="16" t="s">
        <v>83</v>
      </c>
      <c r="H194" s="16"/>
      <c r="I194" s="17"/>
      <c r="J194" s="16" t="s">
        <v>10</v>
      </c>
      <c r="K194" s="19">
        <v>7500</v>
      </c>
      <c r="L194" s="19">
        <f t="shared" si="16"/>
        <v>7500</v>
      </c>
      <c r="N194" s="37"/>
    </row>
    <row r="195" spans="1:14" s="18" customFormat="1" ht="15.75" customHeight="1" thickBot="1" x14ac:dyDescent="0.3">
      <c r="A195" s="54" t="s">
        <v>54</v>
      </c>
      <c r="B195" s="55"/>
      <c r="C195" s="55"/>
      <c r="D195" s="55"/>
      <c r="E195" s="55"/>
      <c r="F195" s="55"/>
      <c r="G195" s="55"/>
      <c r="H195" s="55"/>
      <c r="I195" s="55"/>
      <c r="J195" s="56"/>
      <c r="K195" s="11">
        <f>K26+K31+K34+K58+K60+K90+K93+K96+K115+K124+K148+K150+K152+K155+K183+K188+K192</f>
        <v>47558250.859999999</v>
      </c>
      <c r="L195" s="10">
        <f t="shared" ref="L195" si="44">K195</f>
        <v>47558250.859999999</v>
      </c>
      <c r="N195" s="37"/>
    </row>
    <row r="196" spans="1:14" s="18" customFormat="1" ht="15" customHeight="1" thickBot="1" x14ac:dyDescent="0.3">
      <c r="A196" s="88" t="s">
        <v>55</v>
      </c>
      <c r="B196" s="89"/>
      <c r="C196" s="89"/>
      <c r="D196" s="89"/>
      <c r="E196" s="89"/>
      <c r="F196" s="89"/>
      <c r="G196" s="89"/>
      <c r="H196" s="89"/>
      <c r="I196" s="89"/>
      <c r="J196" s="89"/>
      <c r="K196" s="89"/>
      <c r="L196" s="90"/>
      <c r="N196" s="37"/>
    </row>
    <row r="197" spans="1:14" s="12" customFormat="1" ht="59.25" customHeight="1" thickBot="1" x14ac:dyDescent="0.3">
      <c r="A197" s="25" t="s">
        <v>117</v>
      </c>
      <c r="B197" s="27" t="s">
        <v>56</v>
      </c>
      <c r="C197" s="62"/>
      <c r="D197" s="63"/>
      <c r="E197" s="63"/>
      <c r="F197" s="64"/>
      <c r="G197" s="5"/>
      <c r="H197" s="5"/>
      <c r="I197" s="9"/>
      <c r="J197" s="5"/>
      <c r="K197" s="11"/>
      <c r="L197" s="10"/>
      <c r="N197" s="36"/>
    </row>
    <row r="198" spans="1:14" s="18" customFormat="1" ht="15.75" customHeight="1" thickBot="1" x14ac:dyDescent="0.3">
      <c r="A198" s="54" t="s">
        <v>110</v>
      </c>
      <c r="B198" s="55"/>
      <c r="C198" s="55"/>
      <c r="D198" s="55"/>
      <c r="E198" s="55"/>
      <c r="F198" s="55"/>
      <c r="G198" s="55"/>
      <c r="H198" s="55"/>
      <c r="I198" s="55"/>
      <c r="J198" s="56"/>
      <c r="K198" s="11">
        <f>SUM(K197:K197)</f>
        <v>0</v>
      </c>
      <c r="L198" s="10">
        <f t="shared" ref="L198" si="45">K198</f>
        <v>0</v>
      </c>
      <c r="N198" s="37"/>
    </row>
    <row r="199" spans="1:14" s="18" customFormat="1" ht="15.75" thickBot="1" x14ac:dyDescent="0.3">
      <c r="A199" s="83" t="s">
        <v>12</v>
      </c>
      <c r="B199" s="84"/>
      <c r="C199" s="28" t="s">
        <v>58</v>
      </c>
      <c r="D199" s="28" t="s">
        <v>58</v>
      </c>
      <c r="E199" s="28" t="s">
        <v>58</v>
      </c>
      <c r="F199" s="28" t="s">
        <v>58</v>
      </c>
      <c r="G199" s="28" t="s">
        <v>58</v>
      </c>
      <c r="H199" s="28" t="s">
        <v>58</v>
      </c>
      <c r="I199" s="28" t="s">
        <v>58</v>
      </c>
      <c r="J199" s="28" t="s">
        <v>58</v>
      </c>
      <c r="K199" s="29">
        <f>K195+K198</f>
        <v>47558250.859999999</v>
      </c>
      <c r="L199" s="29">
        <f>K199</f>
        <v>47558250.859999999</v>
      </c>
      <c r="M199" s="39" t="s">
        <v>106</v>
      </c>
      <c r="N199" s="40"/>
    </row>
    <row r="201" spans="1:14" ht="15.75" x14ac:dyDescent="0.25">
      <c r="A201" s="30" t="s">
        <v>111</v>
      </c>
      <c r="L201"/>
    </row>
    <row r="202" spans="1:14" ht="15.75" x14ac:dyDescent="0.25">
      <c r="A202" s="32" t="s">
        <v>112</v>
      </c>
      <c r="L202"/>
    </row>
    <row r="203" spans="1:14" ht="15.75" x14ac:dyDescent="0.25">
      <c r="A203" s="32" t="s">
        <v>95</v>
      </c>
      <c r="G203" s="31"/>
      <c r="H203" s="31"/>
      <c r="K203" s="32" t="s">
        <v>113</v>
      </c>
      <c r="L203"/>
    </row>
    <row r="204" spans="1:14" x14ac:dyDescent="0.25">
      <c r="G204" s="74" t="s">
        <v>93</v>
      </c>
      <c r="H204" s="74"/>
      <c r="L204"/>
    </row>
  </sheetData>
  <mergeCells count="34">
    <mergeCell ref="G204:H204"/>
    <mergeCell ref="A16:L16"/>
    <mergeCell ref="A17:L17"/>
    <mergeCell ref="A18:L18"/>
    <mergeCell ref="A19:K19"/>
    <mergeCell ref="I20:I22"/>
    <mergeCell ref="C21:C22"/>
    <mergeCell ref="D21:D22"/>
    <mergeCell ref="E21:E22"/>
    <mergeCell ref="F21:F22"/>
    <mergeCell ref="A25:A26"/>
    <mergeCell ref="K20:L20"/>
    <mergeCell ref="A199:B199"/>
    <mergeCell ref="A24:L24"/>
    <mergeCell ref="A195:J195"/>
    <mergeCell ref="A196:L196"/>
    <mergeCell ref="I1:K1"/>
    <mergeCell ref="I6:K6"/>
    <mergeCell ref="K11:L11"/>
    <mergeCell ref="C20:F20"/>
    <mergeCell ref="K21:L21"/>
    <mergeCell ref="I10:L10"/>
    <mergeCell ref="I7:L7"/>
    <mergeCell ref="I8:L8"/>
    <mergeCell ref="I9:L9"/>
    <mergeCell ref="I12:K12"/>
    <mergeCell ref="A198:J198"/>
    <mergeCell ref="A20:B20"/>
    <mergeCell ref="J20:J22"/>
    <mergeCell ref="A21:A22"/>
    <mergeCell ref="B21:B22"/>
    <mergeCell ref="G20:G22"/>
    <mergeCell ref="H20:H22"/>
    <mergeCell ref="C197:F197"/>
  </mergeCells>
  <pageMargins left="0.78740157480314965" right="0.78740157480314965" top="1.1811023622047245" bottom="0.39370078740157483" header="0.31496062992125984" footer="0.31496062992125984"/>
  <pageSetup paperSize="9" scale="85" orientation="landscape" r:id="rId1"/>
  <rowBreaks count="1" manualBreakCount="1">
    <brk id="19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2021-12-21T15:22:22Z</cp:lastPrinted>
  <dcterms:created xsi:type="dcterms:W3CDTF">2015-12-16T13:54:17Z</dcterms:created>
  <dcterms:modified xsi:type="dcterms:W3CDTF">2022-04-20T11:36:24Z</dcterms:modified>
</cp:coreProperties>
</file>